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wegianrefugeecouncil-my.sharepoint.com/personal/hanna_hannenko_nrc_no/Documents/Desktop/"/>
    </mc:Choice>
  </mc:AlternateContent>
  <xr:revisionPtr revIDLastSave="0" documentId="8_{F6F1D904-443C-4EE5-899E-86AA09112AA3}" xr6:coauthVersionLast="47" xr6:coauthVersionMax="47" xr10:uidLastSave="{00000000-0000-0000-0000-000000000000}"/>
  <bookViews>
    <workbookView xWindow="-110" yWindow="-110" windowWidth="19420" windowHeight="10420" tabRatio="804" firstSheet="1" activeTab="1" xr2:uid="{7514D184-6CB6-46E7-8D35-53197EE00831}"/>
  </bookViews>
  <sheets>
    <sheet name="_SetUP" sheetId="6" r:id="rId1"/>
    <sheet name="_Org_Funding and Cash-Flow" sheetId="4" r:id="rId2"/>
    <sheet name="_Org_Profit_and_Loss_Statement" sheetId="3" r:id="rId3"/>
    <sheet name="Org_Balance_Sheet_Statement" sheetId="2" r:id="rId4"/>
  </sheets>
  <definedNames>
    <definedName name="_DDL_Category">TB_Ref_Category[Categories]</definedName>
    <definedName name="DDL_Accounts">TB_CoA[Accounts]</definedName>
    <definedName name="Org_Address">_SetUP!$E$27</definedName>
    <definedName name="Org_Name">_SetUP!$E$25</definedName>
    <definedName name="Org_Tax_ID">_SetUP!$E$26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3" l="1"/>
  <c r="D53" i="3"/>
  <c r="H59" i="6"/>
  <c r="D55" i="3" s="1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D39" i="3" l="1"/>
  <c r="D40" i="3"/>
  <c r="D24" i="3"/>
  <c r="D32" i="3"/>
  <c r="D41" i="3"/>
  <c r="D50" i="3"/>
  <c r="D19" i="3"/>
  <c r="D30" i="3"/>
  <c r="D20" i="3"/>
  <c r="D49" i="3"/>
  <c r="D25" i="3"/>
  <c r="D33" i="3"/>
  <c r="D42" i="3"/>
  <c r="D51" i="3"/>
  <c r="D48" i="3"/>
  <c r="D31" i="3"/>
  <c r="D26" i="3"/>
  <c r="D35" i="3"/>
  <c r="D43" i="3"/>
  <c r="D52" i="3"/>
  <c r="D17" i="3"/>
  <c r="D28" i="3"/>
  <c r="D37" i="3"/>
  <c r="D46" i="3"/>
  <c r="D54" i="3"/>
  <c r="D27" i="3"/>
  <c r="D36" i="3"/>
  <c r="D44" i="3"/>
  <c r="D18" i="3"/>
  <c r="D29" i="3"/>
  <c r="D38" i="3"/>
  <c r="D47" i="3"/>
  <c r="D5" i="2"/>
  <c r="D5" i="3"/>
  <c r="D5" i="4"/>
  <c r="K2" i="4"/>
  <c r="M2" i="3"/>
  <c r="F2" i="2"/>
  <c r="G26" i="4"/>
  <c r="F45" i="2"/>
  <c r="D61" i="2"/>
  <c r="D59" i="2"/>
  <c r="D58" i="2"/>
  <c r="D53" i="2"/>
  <c r="D51" i="2"/>
  <c r="D50" i="2"/>
  <c r="I2" i="3"/>
  <c r="I4" i="3"/>
  <c r="G4" i="3"/>
  <c r="G2" i="3"/>
  <c r="G8" i="3"/>
  <c r="I8" i="3"/>
  <c r="C30" i="4"/>
  <c r="C28" i="4"/>
  <c r="C27" i="4"/>
  <c r="C22" i="4"/>
  <c r="C21" i="4"/>
  <c r="C24" i="4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D6" i="2"/>
  <c r="D4" i="2"/>
  <c r="D2" i="2"/>
  <c r="D6" i="4"/>
  <c r="D4" i="4"/>
  <c r="D6" i="3"/>
  <c r="D4" i="3"/>
  <c r="D2" i="3"/>
  <c r="D2" i="4"/>
  <c r="F9" i="2"/>
  <c r="E9" i="2"/>
  <c r="M57" i="3"/>
  <c r="L57" i="3"/>
  <c r="K57" i="3"/>
  <c r="J57" i="3"/>
  <c r="I57" i="3"/>
  <c r="H57" i="3"/>
  <c r="G57" i="3"/>
  <c r="F57" i="3"/>
  <c r="M45" i="3"/>
  <c r="L45" i="3"/>
  <c r="K45" i="3"/>
  <c r="J45" i="3"/>
  <c r="I45" i="3"/>
  <c r="H45" i="3"/>
  <c r="G45" i="3"/>
  <c r="F45" i="3"/>
  <c r="M34" i="3"/>
  <c r="L34" i="3"/>
  <c r="K34" i="3"/>
  <c r="J34" i="3"/>
  <c r="I34" i="3"/>
  <c r="H34" i="3"/>
  <c r="G34" i="3"/>
  <c r="F34" i="3"/>
  <c r="M23" i="3"/>
  <c r="M58" i="3" s="1"/>
  <c r="M56" i="3" s="1"/>
  <c r="L23" i="3"/>
  <c r="K23" i="3"/>
  <c r="K58" i="3" s="1"/>
  <c r="K56" i="3" s="1"/>
  <c r="J23" i="3"/>
  <c r="J58" i="3" s="1"/>
  <c r="J56" i="3" s="1"/>
  <c r="I23" i="3"/>
  <c r="H23" i="3"/>
  <c r="G23" i="3"/>
  <c r="F23" i="3"/>
  <c r="F58" i="3" s="1"/>
  <c r="F56" i="3" s="1"/>
  <c r="M10" i="3"/>
  <c r="M17" i="3" s="1"/>
  <c r="M16" i="3" s="1"/>
  <c r="L10" i="3"/>
  <c r="L16" i="3" s="1"/>
  <c r="K10" i="3"/>
  <c r="K16" i="3" s="1"/>
  <c r="J10" i="3"/>
  <c r="J16" i="3" s="1"/>
  <c r="I10" i="3"/>
  <c r="H10" i="3"/>
  <c r="H16" i="3" s="1"/>
  <c r="G10" i="3"/>
  <c r="F10" i="3"/>
  <c r="E55" i="3"/>
  <c r="E54" i="3"/>
  <c r="E53" i="3"/>
  <c r="E52" i="3"/>
  <c r="E51" i="3"/>
  <c r="E50" i="3"/>
  <c r="E49" i="3"/>
  <c r="E48" i="3"/>
  <c r="E47" i="3"/>
  <c r="E46" i="3"/>
  <c r="E44" i="3"/>
  <c r="E43" i="3"/>
  <c r="E42" i="3"/>
  <c r="E41" i="3"/>
  <c r="E40" i="3"/>
  <c r="E39" i="3"/>
  <c r="E38" i="3"/>
  <c r="E37" i="3"/>
  <c r="E36" i="3"/>
  <c r="E35" i="3"/>
  <c r="E33" i="3"/>
  <c r="E32" i="3"/>
  <c r="E31" i="3"/>
  <c r="E30" i="3"/>
  <c r="E29" i="3"/>
  <c r="E28" i="3"/>
  <c r="E27" i="3"/>
  <c r="E26" i="3"/>
  <c r="E25" i="3"/>
  <c r="E24" i="3"/>
  <c r="E20" i="3"/>
  <c r="E19" i="3"/>
  <c r="E18" i="3"/>
  <c r="G16" i="3" l="1"/>
  <c r="F16" i="3"/>
  <c r="I16" i="3"/>
  <c r="E45" i="3"/>
  <c r="G58" i="3"/>
  <c r="G56" i="3" s="1"/>
  <c r="I58" i="3"/>
  <c r="I56" i="3" s="1"/>
  <c r="H58" i="3"/>
  <c r="H56" i="3" s="1"/>
  <c r="L58" i="3"/>
  <c r="L56" i="3" s="1"/>
  <c r="E34" i="3"/>
  <c r="E23" i="3"/>
  <c r="E17" i="3"/>
  <c r="E21" i="3" s="1"/>
  <c r="M21" i="3"/>
  <c r="L21" i="3"/>
  <c r="K21" i="3"/>
  <c r="J21" i="3"/>
  <c r="I21" i="3"/>
  <c r="H21" i="3"/>
  <c r="G21" i="3"/>
  <c r="F21" i="3"/>
  <c r="L13" i="3"/>
  <c r="M13" i="3"/>
  <c r="K13" i="3"/>
  <c r="J13" i="3"/>
  <c r="I13" i="3"/>
  <c r="H13" i="3"/>
  <c r="G13" i="3"/>
  <c r="F13" i="3"/>
  <c r="K19" i="4"/>
  <c r="M14" i="3"/>
  <c r="L14" i="3"/>
  <c r="K14" i="3"/>
  <c r="J14" i="3"/>
  <c r="I14" i="3"/>
  <c r="H14" i="3"/>
  <c r="G14" i="3"/>
  <c r="F14" i="3"/>
  <c r="H29" i="4"/>
  <c r="H24" i="4"/>
  <c r="J24" i="4"/>
  <c r="I24" i="4"/>
  <c r="G24" i="4" s="1"/>
  <c r="J23" i="4"/>
  <c r="I23" i="4"/>
  <c r="G23" i="4" s="1"/>
  <c r="J22" i="4"/>
  <c r="I22" i="4"/>
  <c r="G22" i="4" s="1"/>
  <c r="K18" i="4"/>
  <c r="K17" i="4"/>
  <c r="K16" i="4"/>
  <c r="K15" i="4"/>
  <c r="K14" i="4"/>
  <c r="K13" i="4"/>
  <c r="K12" i="4"/>
  <c r="E16" i="3" l="1"/>
  <c r="J29" i="4"/>
  <c r="I29" i="4"/>
  <c r="K24" i="4"/>
  <c r="K22" i="4"/>
  <c r="K23" i="4"/>
  <c r="K29" i="4" l="1"/>
  <c r="F23" i="2" l="1"/>
  <c r="E23" i="2"/>
  <c r="F40" i="2"/>
  <c r="F37" i="2"/>
  <c r="E37" i="2"/>
  <c r="F18" i="2"/>
  <c r="E18" i="2"/>
  <c r="F30" i="2"/>
  <c r="E30" i="2"/>
  <c r="F12" i="2"/>
  <c r="E12" i="2"/>
  <c r="F43" i="2" l="1"/>
  <c r="F26" i="2"/>
  <c r="E26" i="2"/>
  <c r="E58" i="3"/>
  <c r="E56" i="3"/>
  <c r="E59" i="3" s="1"/>
  <c r="E61" i="3" s="1"/>
  <c r="E40" i="2" s="1"/>
  <c r="E43" i="2" s="1"/>
  <c r="G59" i="3"/>
  <c r="G61" i="3" s="1"/>
  <c r="H59" i="3"/>
  <c r="H61" i="3" s="1"/>
  <c r="I59" i="3"/>
  <c r="I61" i="3" s="1"/>
  <c r="J59" i="3"/>
  <c r="J61" i="3" s="1"/>
  <c r="F59" i="3"/>
  <c r="F61" i="3" s="1"/>
  <c r="K59" i="3"/>
  <c r="K61" i="3" s="1"/>
  <c r="L59" i="3"/>
  <c r="L61" i="3" s="1"/>
  <c r="M59" i="3"/>
  <c r="M61" i="3" s="1"/>
  <c r="E45" i="2" l="1"/>
</calcChain>
</file>

<file path=xl/sharedStrings.xml><?xml version="1.0" encoding="utf-8"?>
<sst xmlns="http://schemas.openxmlformats.org/spreadsheetml/2006/main" count="195" uniqueCount="132">
  <si>
    <t>SetUP</t>
  </si>
  <si>
    <t>For integrity purpose worksheets are protected, but no password is required</t>
  </si>
  <si>
    <t>i</t>
  </si>
  <si>
    <t>Instructions:</t>
  </si>
  <si>
    <t xml:space="preserve">to register the organization in the below yellow cells </t>
  </si>
  <si>
    <t>1)</t>
  </si>
  <si>
    <t>Enter Organization name</t>
  </si>
  <si>
    <t>2)</t>
  </si>
  <si>
    <t>Enter Organization Registration number or Tax ID</t>
  </si>
  <si>
    <t>3)</t>
  </si>
  <si>
    <t>Enter Organization Address</t>
  </si>
  <si>
    <t>4)</t>
  </si>
  <si>
    <t>Enter Country of operation</t>
  </si>
  <si>
    <t>5)</t>
  </si>
  <si>
    <t>Enter reporting Year</t>
  </si>
  <si>
    <t>6)</t>
  </si>
  <si>
    <t>Enter reporting currency</t>
  </si>
  <si>
    <t>(National currency of the country)</t>
  </si>
  <si>
    <t>7)</t>
  </si>
  <si>
    <t>Enter Organization Manager Position</t>
  </si>
  <si>
    <t>8)</t>
  </si>
  <si>
    <t>Enter Manager Name</t>
  </si>
  <si>
    <t>9)</t>
  </si>
  <si>
    <t>Enter Auditor Position</t>
  </si>
  <si>
    <t>10)</t>
  </si>
  <si>
    <t>Enter Auditor Name</t>
  </si>
  <si>
    <t>11)</t>
  </si>
  <si>
    <t>Enter Audit firm name:</t>
  </si>
  <si>
    <t>Organization Name:</t>
  </si>
  <si>
    <t>Organization ID:</t>
  </si>
  <si>
    <t>Organization Address:</t>
  </si>
  <si>
    <t>Country</t>
  </si>
  <si>
    <t>Reporting Financial Year</t>
  </si>
  <si>
    <t>Reporting Currency</t>
  </si>
  <si>
    <t>UAH</t>
  </si>
  <si>
    <t>Organization Manager:</t>
  </si>
  <si>
    <t>Manager Name:</t>
  </si>
  <si>
    <t>Auditor Position:</t>
  </si>
  <si>
    <t>Auditor Name:</t>
  </si>
  <si>
    <t>Audit Company Name:</t>
  </si>
  <si>
    <t xml:space="preserve">to register the chart of accounts in the below yellow cells </t>
  </si>
  <si>
    <t>Copy  the Organization Account codes and Accounts descriptions</t>
  </si>
  <si>
    <t>Paste the chart of accounts in the cells D59 (marked as light pink cell)</t>
  </si>
  <si>
    <t>In the category column, select related value. Use standard values from the dropdown list</t>
  </si>
  <si>
    <t>Please refer to example below:</t>
  </si>
  <si>
    <t>Bank accounts are part of "Current Assets"</t>
  </si>
  <si>
    <t>Office furniture belongs to "Fixed Asset" category</t>
  </si>
  <si>
    <t>Staff salary is part of "Personnel cost"</t>
  </si>
  <si>
    <t>Chart of Accounts</t>
  </si>
  <si>
    <t>No</t>
  </si>
  <si>
    <t>Accounts</t>
  </si>
  <si>
    <t>Accounts Description</t>
  </si>
  <si>
    <t>Category</t>
  </si>
  <si>
    <t>Balance_or_P&amp;L</t>
  </si>
  <si>
    <t>AccRef</t>
  </si>
  <si>
    <t>Categories</t>
  </si>
  <si>
    <t>Current Assets</t>
  </si>
  <si>
    <t>Balance</t>
  </si>
  <si>
    <t>Fixed Assets</t>
  </si>
  <si>
    <t>Other Assets</t>
  </si>
  <si>
    <t>Current Liabilities</t>
  </si>
  <si>
    <t>Long-Term Liability</t>
  </si>
  <si>
    <t>Shareholder's Equity</t>
  </si>
  <si>
    <t>Revenue</t>
  </si>
  <si>
    <t>Profit and Loss</t>
  </si>
  <si>
    <t>Project cost</t>
  </si>
  <si>
    <t>Personnel cost</t>
  </si>
  <si>
    <t>Running cost</t>
  </si>
  <si>
    <t>Overhead</t>
  </si>
  <si>
    <t>Funding and Cash Flow</t>
  </si>
  <si>
    <t>Project ID</t>
  </si>
  <si>
    <t>Project name</t>
  </si>
  <si>
    <t>Financed by</t>
  </si>
  <si>
    <t>Agreement number</t>
  </si>
  <si>
    <t>Currency</t>
  </si>
  <si>
    <t>Contracted Amount</t>
  </si>
  <si>
    <t>Actual funds received</t>
  </si>
  <si>
    <t>Receivable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</si>
  <si>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</si>
  <si>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</si>
  <si>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</si>
  <si>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</si>
  <si>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</si>
  <si>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</si>
  <si>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</si>
  <si>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Internal</t>
  </si>
  <si>
    <t>Summary:</t>
  </si>
  <si>
    <t>USD</t>
  </si>
  <si>
    <t>Signatuere / Date</t>
  </si>
  <si>
    <t>EUR</t>
  </si>
  <si>
    <t>USD / UAH</t>
  </si>
  <si>
    <t>EUR / UAH</t>
  </si>
  <si>
    <t>Total value in</t>
  </si>
  <si>
    <t>Position:</t>
  </si>
  <si>
    <t>Name:</t>
  </si>
  <si>
    <t>Profit and Loss Statement</t>
  </si>
  <si>
    <t>Total - all Projects</t>
  </si>
  <si>
    <t>Account</t>
  </si>
  <si>
    <t>Account Name</t>
  </si>
  <si>
    <t>Amount</t>
  </si>
  <si>
    <t>Income</t>
  </si>
  <si>
    <t>TOTAL INCOME</t>
  </si>
  <si>
    <t>TOTAL EXPENDITURE</t>
  </si>
  <si>
    <t>NET RESULT</t>
  </si>
  <si>
    <t>Reporting Currency:</t>
  </si>
  <si>
    <t>Balance Sheet</t>
  </si>
  <si>
    <t>Assets:</t>
  </si>
  <si>
    <t>Cash and Bank</t>
  </si>
  <si>
    <t>Accounts Receivable</t>
  </si>
  <si>
    <t>(less bad debts)</t>
  </si>
  <si>
    <t>Inventory</t>
  </si>
  <si>
    <t>Prepaid expenses</t>
  </si>
  <si>
    <t>Land and Buildings</t>
  </si>
  <si>
    <t>Plant and Equipment</t>
  </si>
  <si>
    <t>Furniture and fixture</t>
  </si>
  <si>
    <t>Less accumulated Depreciation</t>
  </si>
  <si>
    <t>Deferred income tax</t>
  </si>
  <si>
    <t>Other</t>
  </si>
  <si>
    <t>Total Assets:</t>
  </si>
  <si>
    <t>Liability and Owner's Equity</t>
  </si>
  <si>
    <t>Accounts Payable</t>
  </si>
  <si>
    <t>Short term notes</t>
  </si>
  <si>
    <t>Current portion of long term notes</t>
  </si>
  <si>
    <t>Interest Payable</t>
  </si>
  <si>
    <t>Tax payables</t>
  </si>
  <si>
    <t>Accrued Payroll</t>
  </si>
  <si>
    <t>Mortgage</t>
  </si>
  <si>
    <t>Other long-term Liability</t>
  </si>
  <si>
    <t>Capital stock</t>
  </si>
  <si>
    <t>Retained Earnings</t>
  </si>
  <si>
    <t>Total Liability and Owner's Equity</t>
  </si>
  <si>
    <t xml:space="preserve">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</si>
</sst>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[Red]\-* #,##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14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sz val="4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0070C0"/>
      <name val="Calibri"/>
      <family val="2"/>
      <scheme val="minor"/>
    </font>
    <font>
      <sz val="6"/>
      <name val="Calibri"/>
      <family val="2"/>
      <scheme val="minor"/>
    </font>
    <font>
      <sz val="6"/>
      <color theme="3" tint="-0.249977111117893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6"/>
      <color theme="8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5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theme="4" tint="-0.499984740745262"/>
      </bottom>
      <diagonal/>
    </border>
    <border>
      <left style="thin">
        <color rgb="FFFF4500"/>
      </left>
      <right style="thin">
        <color rgb="FFFF4500"/>
      </right>
      <top/>
      <bottom/>
      <diagonal/>
    </border>
    <border>
      <left style="thin">
        <color rgb="FFFF4500"/>
      </left>
      <right style="thin">
        <color rgb="FFFF4500"/>
      </right>
      <top/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rgb="FFFF4500"/>
      </left>
      <right style="thin">
        <color rgb="FFFF4500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FF4500"/>
      </left>
      <right style="thin">
        <color rgb="FFFF4500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rgb="FF0070C0"/>
      </bottom>
      <diagonal/>
    </border>
    <border>
      <left style="thin">
        <color rgb="FFFF4500"/>
      </left>
      <right style="thin">
        <color rgb="FFFF4500"/>
      </right>
      <top/>
      <bottom style="hair">
        <color auto="1"/>
      </bottom>
      <diagonal/>
    </border>
    <border>
      <left style="thin">
        <color rgb="FFFF4500"/>
      </left>
      <right style="thin">
        <color rgb="FFFF4500"/>
      </right>
      <top style="hair">
        <color auto="1"/>
      </top>
      <bottom style="hair">
        <color auto="1"/>
      </bottom>
      <diagonal/>
    </border>
    <border>
      <left/>
      <right style="thin">
        <color rgb="FFFF4500"/>
      </right>
      <top/>
      <bottom style="hair">
        <color theme="1"/>
      </bottom>
      <diagonal/>
    </border>
    <border>
      <left/>
      <right style="thin">
        <color rgb="FFFF4500"/>
      </right>
      <top style="hair">
        <color theme="1"/>
      </top>
      <bottom style="hair">
        <color theme="1"/>
      </bottom>
      <diagonal/>
    </border>
    <border>
      <left/>
      <right style="thin">
        <color rgb="FFFF4500"/>
      </right>
      <top style="hair">
        <color theme="1"/>
      </top>
      <bottom/>
      <diagonal/>
    </border>
    <border>
      <left/>
      <right/>
      <top/>
      <bottom style="thick">
        <color theme="0"/>
      </bottom>
      <diagonal/>
    </border>
    <border>
      <left style="thin">
        <color rgb="FFFF4500"/>
      </left>
      <right style="thin">
        <color rgb="FFFF4500"/>
      </right>
      <top/>
      <bottom style="thick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4500"/>
      </left>
      <right style="thin">
        <color rgb="FFFF4500"/>
      </right>
      <top style="thin">
        <color indexed="64"/>
      </top>
      <bottom style="double">
        <color indexed="64"/>
      </bottom>
      <diagonal/>
    </border>
    <border>
      <left style="thin">
        <color rgb="FFFF4500"/>
      </left>
      <right style="thin">
        <color rgb="FFFF4500"/>
      </right>
      <top style="thin">
        <color indexed="64"/>
      </top>
      <bottom style="hair">
        <color theme="1" tint="0.499984740745262"/>
      </bottom>
      <diagonal/>
    </border>
    <border>
      <left/>
      <right style="thin">
        <color rgb="FF00B0F0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rgb="FFFF4500"/>
      </left>
      <right style="thin">
        <color rgb="FFFF4500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thin">
        <color rgb="FF00B0F0"/>
      </right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rgb="FFFF4500"/>
      </left>
      <right style="thin">
        <color rgb="FFFF4500"/>
      </right>
      <top style="thin">
        <color theme="4" tint="-0.24994659260841701"/>
      </top>
      <bottom/>
      <diagonal/>
    </border>
    <border>
      <left/>
      <right/>
      <top style="thick">
        <color theme="4" tint="-0.24994659260841701"/>
      </top>
      <bottom style="thick">
        <color theme="0"/>
      </bottom>
      <diagonal/>
    </border>
    <border>
      <left style="thin">
        <color rgb="FFFF4500"/>
      </left>
      <right style="thin">
        <color rgb="FFFF4500"/>
      </right>
      <top style="thick">
        <color theme="4" tint="-0.24994659260841701"/>
      </top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FF4500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medium">
        <color theme="4" tint="-0.499984740745262"/>
      </top>
      <bottom style="double">
        <color theme="4" tint="-0.499984740745262"/>
      </bottom>
      <diagonal/>
    </border>
    <border>
      <left style="thin">
        <color theme="0"/>
      </left>
      <right/>
      <top style="medium">
        <color theme="4" tint="-0.499984740745262"/>
      </top>
      <bottom style="double">
        <color theme="4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2" fillId="7" borderId="0" xfId="0" applyFont="1" applyFill="1"/>
    <xf numFmtId="0" fontId="4" fillId="0" borderId="0" xfId="0" applyFont="1"/>
    <xf numFmtId="0" fontId="2" fillId="0" borderId="1" xfId="0" applyFont="1" applyBorder="1"/>
    <xf numFmtId="0" fontId="8" fillId="0" borderId="1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2" xfId="0" applyFont="1" applyBorder="1"/>
    <xf numFmtId="0" fontId="10" fillId="0" borderId="11" xfId="0" applyFont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3" borderId="7" xfId="0" applyFont="1" applyFill="1" applyBorder="1"/>
    <xf numFmtId="0" fontId="3" fillId="4" borderId="17" xfId="0" applyFont="1" applyFill="1" applyBorder="1"/>
    <xf numFmtId="164" fontId="5" fillId="4" borderId="18" xfId="0" applyNumberFormat="1" applyFont="1" applyFill="1" applyBorder="1" applyAlignment="1">
      <alignment horizontal="center"/>
    </xf>
    <xf numFmtId="0" fontId="14" fillId="3" borderId="7" xfId="0" applyFont="1" applyFill="1" applyBorder="1"/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0" xfId="0" applyFont="1"/>
    <xf numFmtId="0" fontId="15" fillId="0" borderId="1" xfId="0" applyFont="1" applyBorder="1"/>
    <xf numFmtId="0" fontId="15" fillId="0" borderId="19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43" fontId="17" fillId="10" borderId="21" xfId="1" applyFont="1" applyFill="1" applyBorder="1" applyAlignment="1">
      <alignment horizontal="center" vertical="top" wrapText="1"/>
    </xf>
    <xf numFmtId="43" fontId="17" fillId="10" borderId="21" xfId="1" applyFont="1" applyFill="1" applyBorder="1" applyAlignment="1">
      <alignment horizontal="center" vertical="top"/>
    </xf>
    <xf numFmtId="0" fontId="2" fillId="9" borderId="6" xfId="0" applyFont="1" applyFill="1" applyBorder="1" applyAlignment="1">
      <alignment horizontal="center"/>
    </xf>
    <xf numFmtId="0" fontId="18" fillId="0" borderId="0" xfId="0" applyFont="1"/>
    <xf numFmtId="0" fontId="18" fillId="7" borderId="0" xfId="0" applyFont="1" applyFill="1"/>
    <xf numFmtId="43" fontId="19" fillId="9" borderId="5" xfId="1" applyFont="1" applyFill="1" applyBorder="1" applyAlignment="1">
      <alignment horizontal="center" vertical="top" wrapText="1"/>
    </xf>
    <xf numFmtId="43" fontId="19" fillId="0" borderId="5" xfId="1" applyFont="1" applyBorder="1" applyAlignment="1">
      <alignment horizontal="center" vertical="top" wrapText="1"/>
    </xf>
    <xf numFmtId="164" fontId="2" fillId="3" borderId="8" xfId="0" applyNumberFormat="1" applyFont="1" applyFill="1" applyBorder="1"/>
    <xf numFmtId="164" fontId="18" fillId="7" borderId="0" xfId="0" applyNumberFormat="1" applyFont="1" applyFill="1"/>
    <xf numFmtId="165" fontId="2" fillId="11" borderId="10" xfId="1" applyNumberFormat="1" applyFont="1" applyFill="1" applyBorder="1"/>
    <xf numFmtId="165" fontId="18" fillId="7" borderId="0" xfId="1" applyNumberFormat="1" applyFont="1" applyFill="1"/>
    <xf numFmtId="43" fontId="2" fillId="0" borderId="0" xfId="0" applyNumberFormat="1" applyFont="1"/>
    <xf numFmtId="43" fontId="2" fillId="12" borderId="0" xfId="1" applyFont="1" applyFill="1" applyBorder="1" applyAlignment="1">
      <alignment horizontal="center"/>
    </xf>
    <xf numFmtId="0" fontId="14" fillId="12" borderId="9" xfId="0" applyFont="1" applyFill="1" applyBorder="1"/>
    <xf numFmtId="0" fontId="2" fillId="12" borderId="9" xfId="0" applyFont="1" applyFill="1" applyBorder="1"/>
    <xf numFmtId="0" fontId="14" fillId="3" borderId="23" xfId="0" applyFont="1" applyFill="1" applyBorder="1"/>
    <xf numFmtId="0" fontId="2" fillId="3" borderId="23" xfId="0" applyFont="1" applyFill="1" applyBorder="1"/>
    <xf numFmtId="165" fontId="2" fillId="3" borderId="24" xfId="1" applyNumberFormat="1" applyFont="1" applyFill="1" applyBorder="1"/>
    <xf numFmtId="164" fontId="2" fillId="3" borderId="24" xfId="0" applyNumberFormat="1" applyFont="1" applyFill="1" applyBorder="1"/>
    <xf numFmtId="0" fontId="2" fillId="0" borderId="26" xfId="0" applyFont="1" applyBorder="1"/>
    <xf numFmtId="165" fontId="2" fillId="11" borderId="27" xfId="1" applyNumberFormat="1" applyFont="1" applyFill="1" applyBorder="1"/>
    <xf numFmtId="0" fontId="3" fillId="5" borderId="28" xfId="0" applyFont="1" applyFill="1" applyBorder="1"/>
    <xf numFmtId="165" fontId="5" fillId="5" borderId="29" xfId="1" applyNumberFormat="1" applyFont="1" applyFill="1" applyBorder="1" applyAlignment="1">
      <alignment horizontal="right"/>
    </xf>
    <xf numFmtId="164" fontId="5" fillId="5" borderId="29" xfId="0" applyNumberFormat="1" applyFont="1" applyFill="1" applyBorder="1" applyAlignment="1">
      <alignment horizontal="right"/>
    </xf>
    <xf numFmtId="165" fontId="20" fillId="12" borderId="10" xfId="1" applyNumberFormat="1" applyFont="1" applyFill="1" applyBorder="1"/>
    <xf numFmtId="10" fontId="20" fillId="12" borderId="10" xfId="2" applyNumberFormat="1" applyFont="1" applyFill="1" applyBorder="1"/>
    <xf numFmtId="165" fontId="2" fillId="3" borderId="8" xfId="1" applyNumberFormat="1" applyFont="1" applyFill="1" applyBorder="1"/>
    <xf numFmtId="43" fontId="2" fillId="0" borderId="1" xfId="1" applyFont="1" applyBorder="1"/>
    <xf numFmtId="43" fontId="21" fillId="0" borderId="1" xfId="1" applyFont="1" applyBorder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43" fontId="22" fillId="11" borderId="0" xfId="1" applyFont="1" applyFill="1" applyBorder="1"/>
    <xf numFmtId="0" fontId="2" fillId="12" borderId="0" xfId="0" applyFont="1" applyFill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164" fontId="5" fillId="4" borderId="0" xfId="0" applyNumberFormat="1" applyFont="1" applyFill="1"/>
    <xf numFmtId="0" fontId="14" fillId="2" borderId="0" xfId="0" applyFont="1" applyFill="1"/>
    <xf numFmtId="164" fontId="2" fillId="2" borderId="0" xfId="0" applyNumberFormat="1" applyFont="1" applyFill="1"/>
    <xf numFmtId="164" fontId="2" fillId="2" borderId="30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164" fontId="2" fillId="0" borderId="0" xfId="0" applyNumberFormat="1" applyFont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14" borderId="0" xfId="0" applyFont="1" applyFill="1"/>
    <xf numFmtId="0" fontId="2" fillId="14" borderId="1" xfId="0" applyFont="1" applyFill="1" applyBorder="1"/>
    <xf numFmtId="0" fontId="2" fillId="12" borderId="1" xfId="0" applyFont="1" applyFill="1" applyBorder="1"/>
    <xf numFmtId="0" fontId="6" fillId="0" borderId="0" xfId="0" applyFont="1"/>
    <xf numFmtId="0" fontId="9" fillId="12" borderId="1" xfId="0" applyFont="1" applyFill="1" applyBorder="1"/>
    <xf numFmtId="43" fontId="2" fillId="12" borderId="1" xfId="1" applyFont="1" applyFill="1" applyBorder="1"/>
    <xf numFmtId="0" fontId="2" fillId="15" borderId="0" xfId="0" applyFont="1" applyFill="1"/>
    <xf numFmtId="0" fontId="2" fillId="6" borderId="0" xfId="0" applyFont="1" applyFill="1" applyProtection="1">
      <protection locked="0"/>
    </xf>
    <xf numFmtId="0" fontId="2" fillId="9" borderId="2" xfId="0" applyFont="1" applyFill="1" applyBorder="1"/>
    <xf numFmtId="0" fontId="2" fillId="9" borderId="3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2" fillId="2" borderId="32" xfId="0" applyFont="1" applyFill="1" applyBorder="1"/>
    <xf numFmtId="0" fontId="2" fillId="12" borderId="0" xfId="0" applyFont="1" applyFill="1"/>
    <xf numFmtId="0" fontId="22" fillId="14" borderId="0" xfId="0" applyFont="1" applyFill="1"/>
    <xf numFmtId="43" fontId="22" fillId="9" borderId="0" xfId="1" applyFont="1" applyFill="1" applyBorder="1"/>
    <xf numFmtId="0" fontId="22" fillId="9" borderId="0" xfId="0" applyFont="1" applyFill="1"/>
    <xf numFmtId="0" fontId="4" fillId="6" borderId="1" xfId="0" applyFont="1" applyFill="1" applyBorder="1" applyAlignment="1" applyProtection="1">
      <alignment horizontal="left"/>
      <protection locked="0"/>
    </xf>
    <xf numFmtId="0" fontId="12" fillId="6" borderId="1" xfId="0" applyFont="1" applyFill="1" applyBorder="1" applyProtection="1">
      <protection locked="0"/>
    </xf>
    <xf numFmtId="0" fontId="12" fillId="6" borderId="1" xfId="0" applyFont="1" applyFill="1" applyBorder="1" applyAlignment="1" applyProtection="1">
      <alignment horizontal="left"/>
      <protection locked="0"/>
    </xf>
    <xf numFmtId="0" fontId="10" fillId="6" borderId="1" xfId="0" applyFont="1" applyFill="1" applyBorder="1" applyProtection="1"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26" fillId="14" borderId="0" xfId="0" applyFont="1" applyFill="1"/>
    <xf numFmtId="0" fontId="26" fillId="12" borderId="0" xfId="0" applyFont="1" applyFill="1"/>
    <xf numFmtId="43" fontId="11" fillId="0" borderId="1" xfId="1" applyFont="1" applyBorder="1" applyAlignment="1">
      <alignment horizontal="center"/>
    </xf>
    <xf numFmtId="165" fontId="2" fillId="0" borderId="12" xfId="1" applyNumberFormat="1" applyFont="1" applyBorder="1"/>
    <xf numFmtId="165" fontId="2" fillId="0" borderId="13" xfId="1" applyNumberFormat="1" applyFont="1" applyBorder="1"/>
    <xf numFmtId="165" fontId="14" fillId="0" borderId="20" xfId="1" applyNumberFormat="1" applyFont="1" applyBorder="1"/>
    <xf numFmtId="0" fontId="3" fillId="16" borderId="33" xfId="0" applyFont="1" applyFill="1" applyBorder="1" applyAlignment="1">
      <alignment horizontal="center"/>
    </xf>
    <xf numFmtId="0" fontId="2" fillId="17" borderId="33" xfId="0" applyFont="1" applyFill="1" applyBorder="1"/>
    <xf numFmtId="0" fontId="27" fillId="9" borderId="33" xfId="0" applyFont="1" applyFill="1" applyBorder="1"/>
    <xf numFmtId="0" fontId="28" fillId="13" borderId="31" xfId="0" applyFont="1" applyFill="1" applyBorder="1"/>
    <xf numFmtId="0" fontId="3" fillId="4" borderId="34" xfId="0" applyFont="1" applyFill="1" applyBorder="1"/>
    <xf numFmtId="164" fontId="5" fillId="5" borderId="34" xfId="0" applyNumberFormat="1" applyFont="1" applyFill="1" applyBorder="1"/>
    <xf numFmtId="164" fontId="5" fillId="5" borderId="35" xfId="0" applyNumberFormat="1" applyFont="1" applyFill="1" applyBorder="1"/>
    <xf numFmtId="0" fontId="2" fillId="0" borderId="36" xfId="0" applyFont="1" applyBorder="1"/>
    <xf numFmtId="0" fontId="3" fillId="4" borderId="37" xfId="0" applyFont="1" applyFill="1" applyBorder="1"/>
    <xf numFmtId="164" fontId="13" fillId="5" borderId="37" xfId="0" applyNumberFormat="1" applyFont="1" applyFill="1" applyBorder="1"/>
    <xf numFmtId="164" fontId="13" fillId="5" borderId="38" xfId="0" applyNumberFormat="1" applyFont="1" applyFill="1" applyBorder="1"/>
    <xf numFmtId="0" fontId="4" fillId="18" borderId="0" xfId="0" applyFont="1" applyFill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left"/>
    </xf>
    <xf numFmtId="0" fontId="2" fillId="14" borderId="32" xfId="0" applyFont="1" applyFill="1" applyBorder="1"/>
    <xf numFmtId="0" fontId="24" fillId="14" borderId="0" xfId="0" applyFont="1" applyFill="1"/>
    <xf numFmtId="0" fontId="2" fillId="6" borderId="22" xfId="0" applyFont="1" applyFill="1" applyBorder="1" applyProtection="1">
      <protection locked="0"/>
    </xf>
    <xf numFmtId="0" fontId="2" fillId="6" borderId="25" xfId="0" applyFont="1" applyFill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27" xfId="0" applyNumberFormat="1" applyFont="1" applyBorder="1"/>
    <xf numFmtId="0" fontId="15" fillId="0" borderId="12" xfId="0" applyFont="1" applyBorder="1" applyProtection="1">
      <protection locked="0"/>
    </xf>
    <xf numFmtId="10" fontId="15" fillId="0" borderId="12" xfId="2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165" fontId="2" fillId="0" borderId="12" xfId="1" applyNumberFormat="1" applyFont="1" applyBorder="1" applyProtection="1">
      <protection locked="0"/>
    </xf>
    <xf numFmtId="0" fontId="15" fillId="0" borderId="13" xfId="0" applyFont="1" applyBorder="1" applyProtection="1">
      <protection locked="0"/>
    </xf>
    <xf numFmtId="10" fontId="15" fillId="0" borderId="13" xfId="2" applyNumberFormat="1" applyFont="1" applyBorder="1" applyProtection="1">
      <protection locked="0"/>
    </xf>
    <xf numFmtId="0" fontId="2" fillId="0" borderId="13" xfId="0" applyFont="1" applyBorder="1" applyAlignment="1" applyProtection="1">
      <alignment horizontal="center"/>
      <protection locked="0"/>
    </xf>
    <xf numFmtId="165" fontId="2" fillId="0" borderId="13" xfId="1" applyNumberFormat="1" applyFont="1" applyBorder="1" applyProtection="1">
      <protection locked="0"/>
    </xf>
    <xf numFmtId="43" fontId="2" fillId="0" borderId="13" xfId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36" xfId="0" applyNumberFormat="1" applyFont="1" applyBorder="1" applyProtection="1">
      <protection locked="0"/>
    </xf>
    <xf numFmtId="43" fontId="2" fillId="8" borderId="0" xfId="1" applyFont="1" applyFill="1"/>
    <xf numFmtId="43" fontId="25" fillId="0" borderId="2" xfId="1" applyFont="1" applyBorder="1"/>
    <xf numFmtId="43" fontId="2" fillId="0" borderId="0" xfId="1" applyFont="1"/>
    <xf numFmtId="43" fontId="22" fillId="11" borderId="0" xfId="1" applyFont="1" applyFill="1"/>
    <xf numFmtId="43" fontId="22" fillId="0" borderId="0" xfId="1" applyFont="1"/>
    <xf numFmtId="43" fontId="2" fillId="9" borderId="0" xfId="1" applyFont="1" applyFill="1"/>
    <xf numFmtId="43" fontId="22" fillId="9" borderId="0" xfId="1" applyFont="1" applyFill="1"/>
    <xf numFmtId="43" fontId="2" fillId="0" borderId="13" xfId="1" applyFont="1" applyBorder="1" applyAlignment="1">
      <alignment horizontal="center"/>
    </xf>
    <xf numFmtId="0" fontId="2" fillId="12" borderId="2" xfId="0" applyFont="1" applyFill="1" applyBorder="1"/>
    <xf numFmtId="0" fontId="19" fillId="12" borderId="2" xfId="0" applyFont="1" applyFill="1" applyBorder="1"/>
    <xf numFmtId="0" fontId="26" fillId="12" borderId="2" xfId="0" applyFont="1" applyFill="1" applyBorder="1"/>
    <xf numFmtId="0" fontId="2" fillId="0" borderId="13" xfId="0" applyFont="1" applyBorder="1" applyAlignment="1">
      <alignment horizontal="left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12"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FFFFCC"/>
        </patternFill>
      </fill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FFFFCC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outline="0">
        <left style="thin">
          <color rgb="FF0070C0"/>
        </left>
        <right/>
      </border>
      <protection locked="0" hidden="0"/>
    </dxf>
    <dxf>
      <font>
        <strike val="0"/>
        <outline val="0"/>
        <shadow val="0"/>
        <u val="none"/>
        <vertAlign val="baseline"/>
        <sz val="6"/>
        <color theme="8" tint="-0.249977111117893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FFFFCC"/>
      <color rgb="FFFFE5FF"/>
      <color rgb="FFFF4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F751DC-1A21-4621-9D7E-103274F991BA}" name="TB_Ref_Category" displayName="TB_Ref_Category" ref="T58:U71" totalsRowShown="0" headerRowDxfId="11" dataDxfId="10">
  <autoFilter ref="T58:U71" xr:uid="{70F751DC-1A21-4621-9D7E-103274F991BA}"/>
  <tableColumns count="2">
    <tableColumn id="1" xr3:uid="{2158DE71-1D2A-44F1-A452-17B0DD68AFC6}" name="Categories" dataDxfId="9"/>
    <tableColumn id="2" xr3:uid="{D50206D3-362A-47DB-9C9B-ECEAE4796EFE}" name="Balance_or_P&amp;L" dataDxfId="8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1EE0F1-965E-47F8-B46D-7F5BD9416D4C}" name="TB_CoA" displayName="TB_CoA" ref="C58:H158" totalsRowShown="0" headerRowDxfId="7" dataDxfId="6">
  <autoFilter ref="C58:H158" xr:uid="{201EE0F1-965E-47F8-B46D-7F5BD9416D4C}"/>
  <tableColumns count="6">
    <tableColumn id="5" xr3:uid="{30AA852D-4C2A-4022-A433-D909DFF3122C}" name="No" dataDxfId="5"/>
    <tableColumn id="1" xr3:uid="{D5604075-EAC2-4C59-89FE-710E2C2DC86E}" name="Accounts" dataDxfId="4"/>
    <tableColumn id="2" xr3:uid="{9F9C36B0-BDFA-425B-9DE4-DE3B243B23C0}" name="Accounts Description" dataDxfId="3"/>
    <tableColumn id="3" xr3:uid="{143AFB09-1FBD-4C45-8741-C668DA606F8B}" name="Category" dataDxfId="2"/>
    <tableColumn id="4" xr3:uid="{914F3831-47B8-4DC1-A52B-4C041FDB8709}" name="Balance_or_P&amp;L" dataDxfId="1">
      <calculatedColumnFormula>IFERROR(VLOOKUP(TB_CoA[[#This Row],[Category]],TB_Ref_Category[],2,FALSE),"")</calculatedColumnFormula>
    </tableColumn>
    <tableColumn id="6" xr3:uid="{B91973CD-514E-4457-8BC5-B97EA77A919D}" name="AccRef" dataDxfId="0">
      <calculatedColumnFormula>IF(TB_CoA[[#This Row],[Accounts]]="","","A"&amp;TB_CoA[[#This Row],[Accounts]])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B084-E67B-4B7A-9E8E-48ED9045DAF3}">
  <sheetPr>
    <tabColor rgb="FFFF4500"/>
  </sheetPr>
  <dimension ref="A1:U158"/>
  <sheetViews>
    <sheetView showGridLines="0" showRowColHeaders="0" topLeftCell="A16" workbookViewId="0">
      <selection activeCell="E34" sqref="E34"/>
    </sheetView>
  </sheetViews>
  <sheetFormatPr defaultColWidth="0" defaultRowHeight="10.5" outlineLevelRow="1"/>
  <cols>
    <col min="1" max="3" width="2.5703125" style="1" customWidth="1"/>
    <col min="4" max="4" width="15.42578125" style="1" customWidth="1"/>
    <col min="5" max="5" width="37.42578125" style="1" bestFit="1" customWidth="1"/>
    <col min="6" max="6" width="17.28515625" style="1" customWidth="1"/>
    <col min="7" max="7" width="15.5703125" style="1" hidden="1" customWidth="1"/>
    <col min="8" max="8" width="4.85546875" style="1" hidden="1" customWidth="1"/>
    <col min="9" max="9" width="2.5703125" style="1" hidden="1" customWidth="1"/>
    <col min="10" max="19" width="8.7109375" style="1" hidden="1" customWidth="1"/>
    <col min="20" max="20" width="12.7109375" style="1" hidden="1" customWidth="1"/>
    <col min="21" max="21" width="15.5703125" style="1" hidden="1" customWidth="1"/>
    <col min="22" max="16384" width="8.7109375" style="1" hidden="1"/>
  </cols>
  <sheetData>
    <row r="1" spans="2:6" s="76" customFormat="1" ht="23.45">
      <c r="C1" s="86"/>
      <c r="D1" s="87" t="s">
        <v>0</v>
      </c>
      <c r="E1" s="87"/>
      <c r="F1" s="88"/>
    </row>
    <row r="2" spans="2:6" s="76" customFormat="1">
      <c r="D2" s="98"/>
      <c r="E2" s="98"/>
    </row>
    <row r="3" spans="2:6" s="76" customFormat="1">
      <c r="C3" s="144"/>
      <c r="D3" s="145" t="s">
        <v>1</v>
      </c>
      <c r="E3" s="146"/>
      <c r="F3" s="144"/>
    </row>
    <row r="4" spans="2:6" s="76" customFormat="1">
      <c r="C4" s="89"/>
      <c r="D4" s="99"/>
      <c r="E4" s="99"/>
      <c r="F4" s="89"/>
    </row>
    <row r="5" spans="2:6" s="76" customFormat="1"/>
    <row r="6" spans="2:6" s="76" customFormat="1">
      <c r="B6" s="104" t="s">
        <v>2</v>
      </c>
      <c r="C6" s="105" t="s">
        <v>3</v>
      </c>
      <c r="D6" s="105"/>
      <c r="E6" s="106" t="s">
        <v>4</v>
      </c>
      <c r="F6" s="84"/>
    </row>
    <row r="7" spans="2:6" s="76" customFormat="1" outlineLevel="1">
      <c r="C7" s="85"/>
      <c r="D7" s="85"/>
      <c r="E7" s="85"/>
      <c r="F7" s="85"/>
    </row>
    <row r="8" spans="2:6" s="76" customFormat="1" outlineLevel="1">
      <c r="C8" s="85" t="s">
        <v>5</v>
      </c>
      <c r="D8" s="85" t="s">
        <v>6</v>
      </c>
      <c r="E8" s="85"/>
      <c r="F8" s="85"/>
    </row>
    <row r="9" spans="2:6" s="76" customFormat="1" outlineLevel="1">
      <c r="C9" s="85" t="s">
        <v>7</v>
      </c>
      <c r="D9" s="85" t="s">
        <v>8</v>
      </c>
      <c r="E9" s="85"/>
      <c r="F9" s="85"/>
    </row>
    <row r="10" spans="2:6" s="76" customFormat="1" outlineLevel="1">
      <c r="C10" s="85" t="s">
        <v>9</v>
      </c>
      <c r="D10" s="85" t="s">
        <v>10</v>
      </c>
      <c r="E10" s="85"/>
      <c r="F10" s="85"/>
    </row>
    <row r="11" spans="2:6" s="76" customFormat="1" outlineLevel="1">
      <c r="C11" s="85"/>
      <c r="D11" s="85"/>
      <c r="E11" s="85"/>
      <c r="F11" s="85"/>
    </row>
    <row r="12" spans="2:6" s="76" customFormat="1" outlineLevel="1">
      <c r="C12" s="85" t="s">
        <v>11</v>
      </c>
      <c r="D12" s="85" t="s">
        <v>12</v>
      </c>
      <c r="E12" s="85"/>
      <c r="F12" s="85"/>
    </row>
    <row r="13" spans="2:6" s="76" customFormat="1" outlineLevel="1">
      <c r="C13" s="85" t="s">
        <v>13</v>
      </c>
      <c r="D13" s="85" t="s">
        <v>14</v>
      </c>
      <c r="E13" s="85"/>
      <c r="F13" s="85"/>
    </row>
    <row r="14" spans="2:6" s="76" customFormat="1" outlineLevel="1">
      <c r="C14" s="85" t="s">
        <v>15</v>
      </c>
      <c r="D14" s="85" t="s">
        <v>16</v>
      </c>
      <c r="E14" s="85" t="s">
        <v>17</v>
      </c>
      <c r="F14" s="85"/>
    </row>
    <row r="15" spans="2:6" s="76" customFormat="1" outlineLevel="1">
      <c r="C15" s="85"/>
      <c r="D15" s="85"/>
      <c r="E15" s="85"/>
      <c r="F15" s="85"/>
    </row>
    <row r="16" spans="2:6" s="76" customFormat="1" outlineLevel="1">
      <c r="C16" s="85" t="s">
        <v>18</v>
      </c>
      <c r="D16" s="85" t="s">
        <v>19</v>
      </c>
      <c r="E16" s="85"/>
      <c r="F16" s="85"/>
    </row>
    <row r="17" spans="3:6" s="76" customFormat="1" outlineLevel="1">
      <c r="C17" s="85" t="s">
        <v>20</v>
      </c>
      <c r="D17" s="85" t="s">
        <v>21</v>
      </c>
      <c r="E17" s="85"/>
      <c r="F17" s="85"/>
    </row>
    <row r="18" spans="3:6" s="76" customFormat="1" outlineLevel="1">
      <c r="C18" s="85"/>
      <c r="D18" s="85"/>
      <c r="E18" s="85"/>
      <c r="F18" s="85"/>
    </row>
    <row r="19" spans="3:6" s="76" customFormat="1" outlineLevel="1">
      <c r="C19" s="85" t="s">
        <v>22</v>
      </c>
      <c r="D19" s="85" t="s">
        <v>23</v>
      </c>
      <c r="E19" s="85"/>
      <c r="F19" s="85"/>
    </row>
    <row r="20" spans="3:6" s="76" customFormat="1" outlineLevel="1">
      <c r="C20" s="85" t="s">
        <v>24</v>
      </c>
      <c r="D20" s="85" t="s">
        <v>25</v>
      </c>
      <c r="E20" s="85"/>
      <c r="F20" s="85"/>
    </row>
    <row r="21" spans="3:6" s="76" customFormat="1" outlineLevel="1">
      <c r="C21" s="85" t="s">
        <v>26</v>
      </c>
      <c r="D21" s="85" t="s">
        <v>27</v>
      </c>
      <c r="E21" s="85"/>
      <c r="F21" s="85"/>
    </row>
    <row r="22" spans="3:6" s="76" customFormat="1" outlineLevel="1">
      <c r="C22" s="85"/>
      <c r="D22" s="85"/>
      <c r="E22" s="85"/>
      <c r="F22" s="85"/>
    </row>
    <row r="23" spans="3:6" s="76" customFormat="1"/>
    <row r="24" spans="3:6" s="76" customFormat="1"/>
    <row r="25" spans="3:6" s="76" customFormat="1" ht="12.95">
      <c r="C25" s="78"/>
      <c r="D25" s="78" t="s">
        <v>28</v>
      </c>
      <c r="E25" s="93"/>
      <c r="F25" s="116"/>
    </row>
    <row r="26" spans="3:6" s="76" customFormat="1" ht="12.95">
      <c r="C26" s="78"/>
      <c r="D26" s="78" t="s">
        <v>29</v>
      </c>
      <c r="E26" s="93"/>
      <c r="F26" s="116"/>
    </row>
    <row r="27" spans="3:6" s="76" customFormat="1" ht="12.95">
      <c r="C27" s="78"/>
      <c r="D27" s="78" t="s">
        <v>30</v>
      </c>
      <c r="E27" s="93"/>
      <c r="F27" s="116"/>
    </row>
    <row r="28" spans="3:6" s="90" customFormat="1" ht="8.1"/>
    <row r="29" spans="3:6" s="76" customFormat="1" ht="14.45">
      <c r="C29" s="78"/>
      <c r="D29" s="78" t="s">
        <v>31</v>
      </c>
      <c r="E29" s="94"/>
      <c r="F29" s="117"/>
    </row>
    <row r="30" spans="3:6" s="90" customFormat="1" ht="8.1">
      <c r="E30" s="118"/>
    </row>
    <row r="31" spans="3:6" s="76" customFormat="1" ht="14.45">
      <c r="C31" s="78"/>
      <c r="D31" s="78" t="s">
        <v>32</v>
      </c>
      <c r="E31" s="95"/>
      <c r="F31" s="117"/>
    </row>
    <row r="32" spans="3:6" s="90" customFormat="1" ht="8.1"/>
    <row r="33" spans="2:6" s="76" customFormat="1" ht="21">
      <c r="C33" s="78"/>
      <c r="D33" s="78" t="s">
        <v>33</v>
      </c>
      <c r="E33" s="96" t="s">
        <v>34</v>
      </c>
      <c r="F33" s="117"/>
    </row>
    <row r="34" spans="2:6" s="76" customFormat="1"/>
    <row r="35" spans="2:6" s="76" customFormat="1" ht="12.95">
      <c r="C35" s="78"/>
      <c r="D35" s="78" t="s">
        <v>35</v>
      </c>
      <c r="E35" s="93"/>
    </row>
    <row r="36" spans="2:6" s="76" customFormat="1" ht="12.95">
      <c r="C36" s="78"/>
      <c r="D36" s="78" t="s">
        <v>36</v>
      </c>
      <c r="E36" s="93"/>
    </row>
    <row r="37" spans="2:6" s="76" customFormat="1"/>
    <row r="38" spans="2:6" s="76" customFormat="1" ht="12.95">
      <c r="C38" s="78"/>
      <c r="D38" s="78" t="s">
        <v>37</v>
      </c>
      <c r="E38" s="93"/>
    </row>
    <row r="39" spans="2:6" s="76" customFormat="1" ht="12.95">
      <c r="C39" s="78"/>
      <c r="D39" s="78" t="s">
        <v>38</v>
      </c>
      <c r="E39" s="93"/>
    </row>
    <row r="40" spans="2:6" s="76" customFormat="1" ht="12.95">
      <c r="C40" s="78"/>
      <c r="D40" s="78" t="s">
        <v>39</v>
      </c>
      <c r="E40" s="93"/>
    </row>
    <row r="41" spans="2:6" s="76" customFormat="1"/>
    <row r="42" spans="2:6" s="76" customFormat="1"/>
    <row r="43" spans="2:6" s="76" customFormat="1">
      <c r="B43" s="104" t="s">
        <v>2</v>
      </c>
      <c r="C43" s="105" t="s">
        <v>3</v>
      </c>
      <c r="D43" s="105"/>
      <c r="E43" s="106" t="s">
        <v>40</v>
      </c>
      <c r="F43" s="84"/>
    </row>
    <row r="44" spans="2:6" s="76" customFormat="1" outlineLevel="1">
      <c r="C44" s="85"/>
      <c r="D44" s="85"/>
      <c r="E44" s="85"/>
      <c r="F44" s="85"/>
    </row>
    <row r="45" spans="2:6" s="76" customFormat="1" outlineLevel="1">
      <c r="C45" s="85" t="s">
        <v>5</v>
      </c>
      <c r="D45" s="85" t="s">
        <v>41</v>
      </c>
      <c r="E45" s="85"/>
      <c r="F45" s="85"/>
    </row>
    <row r="46" spans="2:6" s="76" customFormat="1" outlineLevel="1">
      <c r="C46" s="85" t="s">
        <v>7</v>
      </c>
      <c r="D46" s="85" t="s">
        <v>42</v>
      </c>
      <c r="E46" s="85"/>
      <c r="F46" s="85"/>
    </row>
    <row r="47" spans="2:6" s="76" customFormat="1" outlineLevel="1">
      <c r="C47" s="85" t="s">
        <v>9</v>
      </c>
      <c r="D47" s="85" t="s">
        <v>43</v>
      </c>
      <c r="E47" s="85"/>
      <c r="F47" s="85"/>
    </row>
    <row r="48" spans="2:6" s="76" customFormat="1" outlineLevel="1">
      <c r="C48" s="85"/>
      <c r="D48" s="85"/>
      <c r="E48" s="85"/>
      <c r="F48" s="85"/>
    </row>
    <row r="49" spans="3:21" s="76" customFormat="1" outlineLevel="1">
      <c r="C49" s="85"/>
      <c r="D49" s="85" t="s">
        <v>44</v>
      </c>
      <c r="E49" s="85"/>
      <c r="F49" s="85"/>
    </row>
    <row r="50" spans="3:21" s="76" customFormat="1" outlineLevel="1">
      <c r="C50" s="85"/>
      <c r="D50" s="85">
        <v>1</v>
      </c>
      <c r="E50" s="85" t="s">
        <v>45</v>
      </c>
      <c r="F50" s="85"/>
    </row>
    <row r="51" spans="3:21" s="76" customFormat="1" outlineLevel="1">
      <c r="C51" s="85"/>
      <c r="D51" s="85">
        <v>2</v>
      </c>
      <c r="E51" s="85" t="s">
        <v>46</v>
      </c>
      <c r="F51" s="85"/>
    </row>
    <row r="52" spans="3:21" s="76" customFormat="1" outlineLevel="1">
      <c r="C52" s="85"/>
      <c r="D52" s="85">
        <v>3</v>
      </c>
      <c r="E52" s="85" t="s">
        <v>47</v>
      </c>
      <c r="F52" s="85"/>
    </row>
    <row r="53" spans="3:21" s="76" customFormat="1" outlineLevel="1">
      <c r="C53" s="85"/>
      <c r="D53" s="85"/>
      <c r="E53" s="85"/>
      <c r="F53" s="85"/>
    </row>
    <row r="54" spans="3:21" s="76" customFormat="1" outlineLevel="1">
      <c r="C54" s="85"/>
      <c r="D54" s="85"/>
      <c r="E54" s="85"/>
      <c r="F54" s="85"/>
    </row>
    <row r="55" spans="3:21" s="76" customFormat="1"/>
    <row r="56" spans="3:21" s="76" customFormat="1" ht="18.600000000000001">
      <c r="C56" s="78"/>
      <c r="D56" s="80" t="s">
        <v>48</v>
      </c>
      <c r="E56" s="81"/>
      <c r="F56" s="78"/>
      <c r="G56" s="77"/>
      <c r="H56" s="77"/>
    </row>
    <row r="57" spans="3:21" s="76" customFormat="1"/>
    <row r="58" spans="3:21" ht="12.95">
      <c r="C58" s="3" t="s">
        <v>49</v>
      </c>
      <c r="D58" s="75" t="s">
        <v>50</v>
      </c>
      <c r="E58" s="3" t="s">
        <v>51</v>
      </c>
      <c r="F58" s="3" t="s">
        <v>52</v>
      </c>
      <c r="G58" s="3" t="s">
        <v>53</v>
      </c>
      <c r="H58" s="3" t="s">
        <v>54</v>
      </c>
      <c r="S58" s="82"/>
      <c r="T58" s="79" t="s">
        <v>55</v>
      </c>
      <c r="U58" s="79" t="s">
        <v>53</v>
      </c>
    </row>
    <row r="59" spans="3:21" ht="12.95">
      <c r="C59" s="107">
        <v>1</v>
      </c>
      <c r="D59" s="115"/>
      <c r="E59" s="83"/>
      <c r="F59" s="83"/>
      <c r="G59" s="2" t="str">
        <f>IFERROR(VLOOKUP(TB_CoA[[#This Row],[Category]],TB_Ref_Category[],2,FALSE),"")</f>
        <v/>
      </c>
      <c r="H59" s="2" t="str">
        <f>IF(TB_CoA[[#This Row],[Accounts]]="","","A"&amp;TB_CoA[[#This Row],[Accounts]])</f>
        <v/>
      </c>
      <c r="S59" s="82"/>
      <c r="T59" s="1" t="s">
        <v>56</v>
      </c>
      <c r="U59" s="1" t="s">
        <v>57</v>
      </c>
    </row>
    <row r="60" spans="3:21" ht="12.95">
      <c r="C60" s="107">
        <v>2</v>
      </c>
      <c r="D60" s="97"/>
      <c r="E60" s="83"/>
      <c r="F60" s="83"/>
      <c r="G60" s="2" t="str">
        <f>IFERROR(VLOOKUP(TB_CoA[[#This Row],[Category]],TB_Ref_Category[],2,FALSE),"")</f>
        <v/>
      </c>
      <c r="H60" s="2" t="str">
        <f>IF(TB_CoA[[#This Row],[Accounts]]="","","A"&amp;TB_CoA[[#This Row],[Accounts]])</f>
        <v/>
      </c>
      <c r="S60" s="82"/>
      <c r="T60" s="1" t="s">
        <v>58</v>
      </c>
      <c r="U60" s="1" t="s">
        <v>57</v>
      </c>
    </row>
    <row r="61" spans="3:21" ht="12.95">
      <c r="C61" s="107">
        <v>3</v>
      </c>
      <c r="D61" s="97"/>
      <c r="E61" s="83"/>
      <c r="F61" s="83"/>
      <c r="G61" s="2" t="str">
        <f>IFERROR(VLOOKUP(TB_CoA[[#This Row],[Category]],TB_Ref_Category[],2,FALSE),"")</f>
        <v/>
      </c>
      <c r="H61" s="2" t="str">
        <f>IF(TB_CoA[[#This Row],[Accounts]]="","","A"&amp;TB_CoA[[#This Row],[Accounts]])</f>
        <v/>
      </c>
      <c r="S61" s="82"/>
      <c r="T61" s="1" t="s">
        <v>59</v>
      </c>
      <c r="U61" s="1" t="s">
        <v>57</v>
      </c>
    </row>
    <row r="62" spans="3:21" ht="12.95">
      <c r="C62" s="107">
        <v>4</v>
      </c>
      <c r="D62" s="97"/>
      <c r="E62" s="83"/>
      <c r="F62" s="83"/>
      <c r="G62" s="2" t="str">
        <f>IFERROR(VLOOKUP(TB_CoA[[#This Row],[Category]],TB_Ref_Category[],2,FALSE),"")</f>
        <v/>
      </c>
      <c r="H62" s="2" t="str">
        <f>IF(TB_CoA[[#This Row],[Accounts]]="","","A"&amp;TB_CoA[[#This Row],[Accounts]])</f>
        <v/>
      </c>
      <c r="S62" s="82"/>
      <c r="T62" s="1" t="s">
        <v>60</v>
      </c>
      <c r="U62" s="1" t="s">
        <v>57</v>
      </c>
    </row>
    <row r="63" spans="3:21" ht="12.95">
      <c r="C63" s="107">
        <v>5</v>
      </c>
      <c r="D63" s="97"/>
      <c r="E63" s="83"/>
      <c r="F63" s="83"/>
      <c r="G63" s="2" t="str">
        <f>IFERROR(VLOOKUP(TB_CoA[[#This Row],[Category]],TB_Ref_Category[],2,FALSE),"")</f>
        <v/>
      </c>
      <c r="H63" s="2" t="str">
        <f>IF(TB_CoA[[#This Row],[Accounts]]="","","A"&amp;TB_CoA[[#This Row],[Accounts]])</f>
        <v/>
      </c>
      <c r="S63" s="82"/>
      <c r="T63" s="1" t="s">
        <v>61</v>
      </c>
      <c r="U63" s="1" t="s">
        <v>57</v>
      </c>
    </row>
    <row r="64" spans="3:21" ht="12.95">
      <c r="C64" s="107">
        <v>6</v>
      </c>
      <c r="D64" s="97"/>
      <c r="E64" s="83"/>
      <c r="F64" s="83"/>
      <c r="G64" s="2" t="str">
        <f>IFERROR(VLOOKUP(TB_CoA[[#This Row],[Category]],TB_Ref_Category[],2,FALSE),"")</f>
        <v/>
      </c>
      <c r="H64" s="2" t="str">
        <f>IF(TB_CoA[[#This Row],[Accounts]]="","","A"&amp;TB_CoA[[#This Row],[Accounts]])</f>
        <v/>
      </c>
      <c r="S64" s="82"/>
      <c r="T64" s="1" t="s">
        <v>62</v>
      </c>
      <c r="U64" s="1" t="s">
        <v>57</v>
      </c>
    </row>
    <row r="65" spans="3:21" ht="12.95">
      <c r="C65" s="107">
        <v>7</v>
      </c>
      <c r="D65" s="97"/>
      <c r="E65" s="83"/>
      <c r="F65" s="83"/>
      <c r="G65" s="2" t="str">
        <f>IFERROR(VLOOKUP(TB_CoA[[#This Row],[Category]],TB_Ref_Category[],2,FALSE),"")</f>
        <v/>
      </c>
      <c r="H65" s="2" t="str">
        <f>IF(TB_CoA[[#This Row],[Accounts]]="","","A"&amp;TB_CoA[[#This Row],[Accounts]])</f>
        <v/>
      </c>
      <c r="S65" s="82"/>
    </row>
    <row r="66" spans="3:21" ht="12.95">
      <c r="C66" s="107">
        <v>8</v>
      </c>
      <c r="D66" s="97"/>
      <c r="E66" s="83"/>
      <c r="F66" s="83"/>
      <c r="G66" s="2" t="str">
        <f>IFERROR(VLOOKUP(TB_CoA[[#This Row],[Category]],TB_Ref_Category[],2,FALSE),"")</f>
        <v/>
      </c>
      <c r="H66" s="2" t="str">
        <f>IF(TB_CoA[[#This Row],[Accounts]]="","","A"&amp;TB_CoA[[#This Row],[Accounts]])</f>
        <v/>
      </c>
      <c r="S66" s="82"/>
      <c r="T66" s="1" t="s">
        <v>63</v>
      </c>
      <c r="U66" s="1" t="s">
        <v>64</v>
      </c>
    </row>
    <row r="67" spans="3:21" ht="12.95">
      <c r="C67" s="107">
        <v>9</v>
      </c>
      <c r="D67" s="97"/>
      <c r="E67" s="83"/>
      <c r="F67" s="83"/>
      <c r="G67" s="2" t="str">
        <f>IFERROR(VLOOKUP(TB_CoA[[#This Row],[Category]],TB_Ref_Category[],2,FALSE),"")</f>
        <v/>
      </c>
      <c r="H67" s="2" t="str">
        <f>IF(TB_CoA[[#This Row],[Accounts]]="","","A"&amp;TB_CoA[[#This Row],[Accounts]])</f>
        <v/>
      </c>
      <c r="S67" s="82"/>
      <c r="T67" s="1" t="s">
        <v>65</v>
      </c>
      <c r="U67" s="1" t="s">
        <v>64</v>
      </c>
    </row>
    <row r="68" spans="3:21" ht="12.95">
      <c r="C68" s="107">
        <v>10</v>
      </c>
      <c r="D68" s="97"/>
      <c r="E68" s="83"/>
      <c r="F68" s="83"/>
      <c r="G68" s="2" t="str">
        <f>IFERROR(VLOOKUP(TB_CoA[[#This Row],[Category]],TB_Ref_Category[],2,FALSE),"")</f>
        <v/>
      </c>
      <c r="H68" s="2" t="str">
        <f>IF(TB_CoA[[#This Row],[Accounts]]="","","A"&amp;TB_CoA[[#This Row],[Accounts]])</f>
        <v/>
      </c>
      <c r="S68" s="82"/>
      <c r="T68" s="1" t="s">
        <v>66</v>
      </c>
      <c r="U68" s="1" t="s">
        <v>64</v>
      </c>
    </row>
    <row r="69" spans="3:21" ht="12.95">
      <c r="C69" s="107">
        <v>11</v>
      </c>
      <c r="D69" s="97"/>
      <c r="E69" s="83"/>
      <c r="F69" s="83"/>
      <c r="G69" s="2" t="str">
        <f>IFERROR(VLOOKUP(TB_CoA[[#This Row],[Category]],TB_Ref_Category[],2,FALSE),"")</f>
        <v/>
      </c>
      <c r="H69" s="2" t="str">
        <f>IF(TB_CoA[[#This Row],[Accounts]]="","","A"&amp;TB_CoA[[#This Row],[Accounts]])</f>
        <v/>
      </c>
      <c r="S69" s="82"/>
      <c r="T69" s="1" t="s">
        <v>67</v>
      </c>
      <c r="U69" s="1" t="s">
        <v>64</v>
      </c>
    </row>
    <row r="70" spans="3:21" ht="12.95">
      <c r="C70" s="107">
        <v>12</v>
      </c>
      <c r="D70" s="97"/>
      <c r="E70" s="83"/>
      <c r="F70" s="83"/>
      <c r="G70" s="2" t="str">
        <f>IFERROR(VLOOKUP(TB_CoA[[#This Row],[Category]],TB_Ref_Category[],2,FALSE),"")</f>
        <v/>
      </c>
      <c r="H70" s="2" t="str">
        <f>IF(TB_CoA[[#This Row],[Accounts]]="","","A"&amp;TB_CoA[[#This Row],[Accounts]])</f>
        <v/>
      </c>
      <c r="S70" s="82"/>
      <c r="T70" s="1" t="s">
        <v>68</v>
      </c>
      <c r="U70" s="1" t="s">
        <v>64</v>
      </c>
    </row>
    <row r="71" spans="3:21" ht="12.95">
      <c r="C71" s="107">
        <v>13</v>
      </c>
      <c r="D71" s="97"/>
      <c r="E71" s="83"/>
      <c r="F71" s="83"/>
      <c r="G71" s="2" t="str">
        <f>IFERROR(VLOOKUP(TB_CoA[[#This Row],[Category]],TB_Ref_Category[],2,FALSE),"")</f>
        <v/>
      </c>
      <c r="H71" s="2" t="str">
        <f>IF(TB_CoA[[#This Row],[Accounts]]="","","A"&amp;TB_CoA[[#This Row],[Accounts]])</f>
        <v/>
      </c>
      <c r="S71" s="82"/>
    </row>
    <row r="72" spans="3:21" ht="12.95">
      <c r="C72" s="107">
        <v>14</v>
      </c>
      <c r="D72" s="97"/>
      <c r="E72" s="83"/>
      <c r="F72" s="83"/>
      <c r="G72" s="2" t="str">
        <f>IFERROR(VLOOKUP(TB_CoA[[#This Row],[Category]],TB_Ref_Category[],2,FALSE),"")</f>
        <v/>
      </c>
      <c r="H72" s="2" t="str">
        <f>IF(TB_CoA[[#This Row],[Accounts]]="","","A"&amp;TB_CoA[[#This Row],[Accounts]])</f>
        <v/>
      </c>
    </row>
    <row r="73" spans="3:21" ht="12.95">
      <c r="C73" s="107">
        <v>15</v>
      </c>
      <c r="D73" s="97"/>
      <c r="E73" s="83"/>
      <c r="F73" s="83"/>
      <c r="G73" s="2" t="str">
        <f>IFERROR(VLOOKUP(TB_CoA[[#This Row],[Category]],TB_Ref_Category[],2,FALSE),"")</f>
        <v/>
      </c>
      <c r="H73" s="2" t="str">
        <f>IF(TB_CoA[[#This Row],[Accounts]]="","","A"&amp;TB_CoA[[#This Row],[Accounts]])</f>
        <v/>
      </c>
    </row>
    <row r="74" spans="3:21" ht="12.95">
      <c r="C74" s="107">
        <v>16</v>
      </c>
      <c r="D74" s="97"/>
      <c r="E74" s="83"/>
      <c r="F74" s="83"/>
      <c r="G74" s="2" t="str">
        <f>IFERROR(VLOOKUP(TB_CoA[[#This Row],[Category]],TB_Ref_Category[],2,FALSE),"")</f>
        <v/>
      </c>
      <c r="H74" s="2" t="str">
        <f>IF(TB_CoA[[#This Row],[Accounts]]="","","A"&amp;TB_CoA[[#This Row],[Accounts]])</f>
        <v/>
      </c>
    </row>
    <row r="75" spans="3:21" ht="12.95">
      <c r="C75" s="107">
        <v>17</v>
      </c>
      <c r="D75" s="97"/>
      <c r="E75" s="83"/>
      <c r="F75" s="83"/>
      <c r="G75" s="2" t="str">
        <f>IFERROR(VLOOKUP(TB_CoA[[#This Row],[Category]],TB_Ref_Category[],2,FALSE),"")</f>
        <v/>
      </c>
      <c r="H75" s="2" t="str">
        <f>IF(TB_CoA[[#This Row],[Accounts]]="","","A"&amp;TB_CoA[[#This Row],[Accounts]])</f>
        <v/>
      </c>
    </row>
    <row r="76" spans="3:21" ht="12.95">
      <c r="C76" s="107">
        <v>18</v>
      </c>
      <c r="D76" s="97"/>
      <c r="E76" s="83"/>
      <c r="F76" s="83"/>
      <c r="G76" s="2" t="str">
        <f>IFERROR(VLOOKUP(TB_CoA[[#This Row],[Category]],TB_Ref_Category[],2,FALSE),"")</f>
        <v/>
      </c>
      <c r="H76" s="2" t="str">
        <f>IF(TB_CoA[[#This Row],[Accounts]]="","","A"&amp;TB_CoA[[#This Row],[Accounts]])</f>
        <v/>
      </c>
    </row>
    <row r="77" spans="3:21" ht="12.95">
      <c r="C77" s="107">
        <v>19</v>
      </c>
      <c r="D77" s="97"/>
      <c r="E77" s="83"/>
      <c r="F77" s="83"/>
      <c r="G77" s="2" t="str">
        <f>IFERROR(VLOOKUP(TB_CoA[[#This Row],[Category]],TB_Ref_Category[],2,FALSE),"")</f>
        <v/>
      </c>
      <c r="H77" s="2" t="str">
        <f>IF(TB_CoA[[#This Row],[Accounts]]="","","A"&amp;TB_CoA[[#This Row],[Accounts]])</f>
        <v/>
      </c>
    </row>
    <row r="78" spans="3:21" ht="12.95">
      <c r="C78" s="107">
        <v>20</v>
      </c>
      <c r="D78" s="97"/>
      <c r="E78" s="83"/>
      <c r="F78" s="83"/>
      <c r="G78" s="2" t="str">
        <f>IFERROR(VLOOKUP(TB_CoA[[#This Row],[Category]],TB_Ref_Category[],2,FALSE),"")</f>
        <v/>
      </c>
      <c r="H78" s="2" t="str">
        <f>IF(TB_CoA[[#This Row],[Accounts]]="","","A"&amp;TB_CoA[[#This Row],[Accounts]])</f>
        <v/>
      </c>
    </row>
    <row r="79" spans="3:21" ht="12.95">
      <c r="C79" s="107">
        <v>21</v>
      </c>
      <c r="D79" s="97"/>
      <c r="E79" s="83"/>
      <c r="F79" s="83"/>
      <c r="G79" s="2" t="str">
        <f>IFERROR(VLOOKUP(TB_CoA[[#This Row],[Category]],TB_Ref_Category[],2,FALSE),"")</f>
        <v/>
      </c>
      <c r="H79" s="2" t="str">
        <f>IF(TB_CoA[[#This Row],[Accounts]]="","","A"&amp;TB_CoA[[#This Row],[Accounts]])</f>
        <v/>
      </c>
    </row>
    <row r="80" spans="3:21" ht="12.95">
      <c r="C80" s="107">
        <v>22</v>
      </c>
      <c r="D80" s="97"/>
      <c r="E80" s="83"/>
      <c r="F80" s="83"/>
      <c r="G80" s="2" t="str">
        <f>IFERROR(VLOOKUP(TB_CoA[[#This Row],[Category]],TB_Ref_Category[],2,FALSE),"")</f>
        <v/>
      </c>
      <c r="H80" s="2" t="str">
        <f>IF(TB_CoA[[#This Row],[Accounts]]="","","A"&amp;TB_CoA[[#This Row],[Accounts]])</f>
        <v/>
      </c>
    </row>
    <row r="81" spans="3:8" ht="12.95">
      <c r="C81" s="107">
        <v>23</v>
      </c>
      <c r="D81" s="97"/>
      <c r="E81" s="83"/>
      <c r="F81" s="83"/>
      <c r="G81" s="2" t="str">
        <f>IFERROR(VLOOKUP(TB_CoA[[#This Row],[Category]],TB_Ref_Category[],2,FALSE),"")</f>
        <v/>
      </c>
      <c r="H81" s="2" t="str">
        <f>IF(TB_CoA[[#This Row],[Accounts]]="","","A"&amp;TB_CoA[[#This Row],[Accounts]])</f>
        <v/>
      </c>
    </row>
    <row r="82" spans="3:8" ht="12.95">
      <c r="C82" s="107">
        <v>24</v>
      </c>
      <c r="D82" s="97"/>
      <c r="E82" s="83"/>
      <c r="F82" s="83"/>
      <c r="G82" s="2" t="str">
        <f>IFERROR(VLOOKUP(TB_CoA[[#This Row],[Category]],TB_Ref_Category[],2,FALSE),"")</f>
        <v/>
      </c>
      <c r="H82" s="2" t="str">
        <f>IF(TB_CoA[[#This Row],[Accounts]]="","","A"&amp;TB_CoA[[#This Row],[Accounts]])</f>
        <v/>
      </c>
    </row>
    <row r="83" spans="3:8" ht="12.95">
      <c r="C83" s="107">
        <v>25</v>
      </c>
      <c r="D83" s="97"/>
      <c r="E83" s="83"/>
      <c r="F83" s="83"/>
      <c r="G83" s="2" t="str">
        <f>IFERROR(VLOOKUP(TB_CoA[[#This Row],[Category]],TB_Ref_Category[],2,FALSE),"")</f>
        <v/>
      </c>
      <c r="H83" s="2" t="str">
        <f>IF(TB_CoA[[#This Row],[Accounts]]="","","A"&amp;TB_CoA[[#This Row],[Accounts]])</f>
        <v/>
      </c>
    </row>
    <row r="84" spans="3:8" ht="12.95">
      <c r="C84" s="107">
        <v>26</v>
      </c>
      <c r="D84" s="97"/>
      <c r="E84" s="83"/>
      <c r="F84" s="83"/>
      <c r="G84" s="2" t="str">
        <f>IFERROR(VLOOKUP(TB_CoA[[#This Row],[Category]],TB_Ref_Category[],2,FALSE),"")</f>
        <v/>
      </c>
      <c r="H84" s="2" t="str">
        <f>IF(TB_CoA[[#This Row],[Accounts]]="","","A"&amp;TB_CoA[[#This Row],[Accounts]])</f>
        <v/>
      </c>
    </row>
    <row r="85" spans="3:8" ht="12.95">
      <c r="C85" s="107">
        <v>27</v>
      </c>
      <c r="D85" s="97"/>
      <c r="E85" s="83"/>
      <c r="F85" s="83"/>
      <c r="G85" s="2" t="str">
        <f>IFERROR(VLOOKUP(TB_CoA[[#This Row],[Category]],TB_Ref_Category[],2,FALSE),"")</f>
        <v/>
      </c>
      <c r="H85" s="2" t="str">
        <f>IF(TB_CoA[[#This Row],[Accounts]]="","","A"&amp;TB_CoA[[#This Row],[Accounts]])</f>
        <v/>
      </c>
    </row>
    <row r="86" spans="3:8" ht="12.95">
      <c r="C86" s="107">
        <v>28</v>
      </c>
      <c r="D86" s="97"/>
      <c r="E86" s="83"/>
      <c r="F86" s="83"/>
      <c r="G86" s="2" t="str">
        <f>IFERROR(VLOOKUP(TB_CoA[[#This Row],[Category]],TB_Ref_Category[],2,FALSE),"")</f>
        <v/>
      </c>
      <c r="H86" s="2" t="str">
        <f>IF(TB_CoA[[#This Row],[Accounts]]="","","A"&amp;TB_CoA[[#This Row],[Accounts]])</f>
        <v/>
      </c>
    </row>
    <row r="87" spans="3:8" ht="12.95">
      <c r="C87" s="107">
        <v>29</v>
      </c>
      <c r="D87" s="97"/>
      <c r="E87" s="83"/>
      <c r="F87" s="83"/>
      <c r="G87" s="2" t="str">
        <f>IFERROR(VLOOKUP(TB_CoA[[#This Row],[Category]],TB_Ref_Category[],2,FALSE),"")</f>
        <v/>
      </c>
      <c r="H87" s="2" t="str">
        <f>IF(TB_CoA[[#This Row],[Accounts]]="","","A"&amp;TB_CoA[[#This Row],[Accounts]])</f>
        <v/>
      </c>
    </row>
    <row r="88" spans="3:8" ht="12.95">
      <c r="C88" s="107">
        <v>30</v>
      </c>
      <c r="D88" s="97"/>
      <c r="E88" s="83"/>
      <c r="F88" s="83"/>
      <c r="G88" s="2" t="str">
        <f>IFERROR(VLOOKUP(TB_CoA[[#This Row],[Category]],TB_Ref_Category[],2,FALSE),"")</f>
        <v/>
      </c>
      <c r="H88" s="2" t="str">
        <f>IF(TB_CoA[[#This Row],[Accounts]]="","","A"&amp;TB_CoA[[#This Row],[Accounts]])</f>
        <v/>
      </c>
    </row>
    <row r="89" spans="3:8" ht="12.95">
      <c r="C89" s="107">
        <v>31</v>
      </c>
      <c r="D89" s="97"/>
      <c r="E89" s="83"/>
      <c r="F89" s="83"/>
      <c r="G89" s="2" t="str">
        <f>IFERROR(VLOOKUP(TB_CoA[[#This Row],[Category]],TB_Ref_Category[],2,FALSE),"")</f>
        <v/>
      </c>
      <c r="H89" s="2" t="str">
        <f>IF(TB_CoA[[#This Row],[Accounts]]="","","A"&amp;TB_CoA[[#This Row],[Accounts]])</f>
        <v/>
      </c>
    </row>
    <row r="90" spans="3:8" ht="12.95">
      <c r="C90" s="107">
        <v>32</v>
      </c>
      <c r="D90" s="97"/>
      <c r="E90" s="83"/>
      <c r="F90" s="83"/>
      <c r="G90" s="2" t="str">
        <f>IFERROR(VLOOKUP(TB_CoA[[#This Row],[Category]],TB_Ref_Category[],2,FALSE),"")</f>
        <v/>
      </c>
      <c r="H90" s="2" t="str">
        <f>IF(TB_CoA[[#This Row],[Accounts]]="","","A"&amp;TB_CoA[[#This Row],[Accounts]])</f>
        <v/>
      </c>
    </row>
    <row r="91" spans="3:8" ht="12.95">
      <c r="C91" s="107">
        <v>33</v>
      </c>
      <c r="D91" s="97"/>
      <c r="E91" s="83"/>
      <c r="F91" s="83"/>
      <c r="G91" s="2" t="str">
        <f>IFERROR(VLOOKUP(TB_CoA[[#This Row],[Category]],TB_Ref_Category[],2,FALSE),"")</f>
        <v/>
      </c>
      <c r="H91" s="2" t="str">
        <f>IF(TB_CoA[[#This Row],[Accounts]]="","","A"&amp;TB_CoA[[#This Row],[Accounts]])</f>
        <v/>
      </c>
    </row>
    <row r="92" spans="3:8" ht="12.95">
      <c r="C92" s="107">
        <v>34</v>
      </c>
      <c r="D92" s="97"/>
      <c r="E92" s="83"/>
      <c r="F92" s="83"/>
      <c r="G92" s="2" t="str">
        <f>IFERROR(VLOOKUP(TB_CoA[[#This Row],[Category]],TB_Ref_Category[],2,FALSE),"")</f>
        <v/>
      </c>
      <c r="H92" s="2" t="str">
        <f>IF(TB_CoA[[#This Row],[Accounts]]="","","A"&amp;TB_CoA[[#This Row],[Accounts]])</f>
        <v/>
      </c>
    </row>
    <row r="93" spans="3:8" ht="12.95">
      <c r="C93" s="107">
        <v>35</v>
      </c>
      <c r="D93" s="97"/>
      <c r="E93" s="83"/>
      <c r="F93" s="83"/>
      <c r="G93" s="2" t="str">
        <f>IFERROR(VLOOKUP(TB_CoA[[#This Row],[Category]],TB_Ref_Category[],2,FALSE),"")</f>
        <v/>
      </c>
      <c r="H93" s="2" t="str">
        <f>IF(TB_CoA[[#This Row],[Accounts]]="","","A"&amp;TB_CoA[[#This Row],[Accounts]])</f>
        <v/>
      </c>
    </row>
    <row r="94" spans="3:8" ht="12.95">
      <c r="C94" s="107">
        <v>36</v>
      </c>
      <c r="D94" s="97"/>
      <c r="E94" s="83"/>
      <c r="F94" s="83"/>
      <c r="G94" s="2" t="str">
        <f>IFERROR(VLOOKUP(TB_CoA[[#This Row],[Category]],TB_Ref_Category[],2,FALSE),"")</f>
        <v/>
      </c>
      <c r="H94" s="2" t="str">
        <f>IF(TB_CoA[[#This Row],[Accounts]]="","","A"&amp;TB_CoA[[#This Row],[Accounts]])</f>
        <v/>
      </c>
    </row>
    <row r="95" spans="3:8" ht="12.95">
      <c r="C95" s="107">
        <v>37</v>
      </c>
      <c r="D95" s="97"/>
      <c r="E95" s="83"/>
      <c r="F95" s="83"/>
      <c r="G95" s="2" t="str">
        <f>IFERROR(VLOOKUP(TB_CoA[[#This Row],[Category]],TB_Ref_Category[],2,FALSE),"")</f>
        <v/>
      </c>
      <c r="H95" s="2" t="str">
        <f>IF(TB_CoA[[#This Row],[Accounts]]="","","A"&amp;TB_CoA[[#This Row],[Accounts]])</f>
        <v/>
      </c>
    </row>
    <row r="96" spans="3:8" ht="12.95">
      <c r="C96" s="107">
        <v>38</v>
      </c>
      <c r="D96" s="97"/>
      <c r="E96" s="83"/>
      <c r="F96" s="83"/>
      <c r="G96" s="2" t="str">
        <f>IFERROR(VLOOKUP(TB_CoA[[#This Row],[Category]],TB_Ref_Category[],2,FALSE),"")</f>
        <v/>
      </c>
      <c r="H96" s="2" t="str">
        <f>IF(TB_CoA[[#This Row],[Accounts]]="","","A"&amp;TB_CoA[[#This Row],[Accounts]])</f>
        <v/>
      </c>
    </row>
    <row r="97" spans="3:8" ht="12.95">
      <c r="C97" s="107">
        <v>39</v>
      </c>
      <c r="D97" s="97"/>
      <c r="E97" s="83"/>
      <c r="F97" s="83"/>
      <c r="G97" s="2" t="str">
        <f>IFERROR(VLOOKUP(TB_CoA[[#This Row],[Category]],TB_Ref_Category[],2,FALSE),"")</f>
        <v/>
      </c>
      <c r="H97" s="2" t="str">
        <f>IF(TB_CoA[[#This Row],[Accounts]]="","","A"&amp;TB_CoA[[#This Row],[Accounts]])</f>
        <v/>
      </c>
    </row>
    <row r="98" spans="3:8" ht="12.95">
      <c r="C98" s="107">
        <v>40</v>
      </c>
      <c r="D98" s="97"/>
      <c r="E98" s="83"/>
      <c r="F98" s="83"/>
      <c r="G98" s="2" t="str">
        <f>IFERROR(VLOOKUP(TB_CoA[[#This Row],[Category]],TB_Ref_Category[],2,FALSE),"")</f>
        <v/>
      </c>
      <c r="H98" s="2" t="str">
        <f>IF(TB_CoA[[#This Row],[Accounts]]="","","A"&amp;TB_CoA[[#This Row],[Accounts]])</f>
        <v/>
      </c>
    </row>
    <row r="99" spans="3:8" ht="12.95">
      <c r="C99" s="107">
        <v>41</v>
      </c>
      <c r="D99" s="97"/>
      <c r="E99" s="83"/>
      <c r="F99" s="83"/>
      <c r="G99" s="2" t="str">
        <f>IFERROR(VLOOKUP(TB_CoA[[#This Row],[Category]],TB_Ref_Category[],2,FALSE),"")</f>
        <v/>
      </c>
      <c r="H99" s="2" t="str">
        <f>IF(TB_CoA[[#This Row],[Accounts]]="","","A"&amp;TB_CoA[[#This Row],[Accounts]])</f>
        <v/>
      </c>
    </row>
    <row r="100" spans="3:8" ht="12.95">
      <c r="C100" s="107">
        <v>42</v>
      </c>
      <c r="D100" s="97"/>
      <c r="E100" s="83"/>
      <c r="F100" s="83"/>
      <c r="G100" s="2" t="str">
        <f>IFERROR(VLOOKUP(TB_CoA[[#This Row],[Category]],TB_Ref_Category[],2,FALSE),"")</f>
        <v/>
      </c>
      <c r="H100" s="2" t="str">
        <f>IF(TB_CoA[[#This Row],[Accounts]]="","","A"&amp;TB_CoA[[#This Row],[Accounts]])</f>
        <v/>
      </c>
    </row>
    <row r="101" spans="3:8" ht="12.95">
      <c r="C101" s="107">
        <v>43</v>
      </c>
      <c r="D101" s="97"/>
      <c r="E101" s="83"/>
      <c r="F101" s="83"/>
      <c r="G101" s="2" t="str">
        <f>IFERROR(VLOOKUP(TB_CoA[[#This Row],[Category]],TB_Ref_Category[],2,FALSE),"")</f>
        <v/>
      </c>
      <c r="H101" s="2" t="str">
        <f>IF(TB_CoA[[#This Row],[Accounts]]="","","A"&amp;TB_CoA[[#This Row],[Accounts]])</f>
        <v/>
      </c>
    </row>
    <row r="102" spans="3:8" ht="12.95">
      <c r="C102" s="107">
        <v>44</v>
      </c>
      <c r="D102" s="97"/>
      <c r="E102" s="83"/>
      <c r="F102" s="83"/>
      <c r="G102" s="2" t="str">
        <f>IFERROR(VLOOKUP(TB_CoA[[#This Row],[Category]],TB_Ref_Category[],2,FALSE),"")</f>
        <v/>
      </c>
      <c r="H102" s="2" t="str">
        <f>IF(TB_CoA[[#This Row],[Accounts]]="","","A"&amp;TB_CoA[[#This Row],[Accounts]])</f>
        <v/>
      </c>
    </row>
    <row r="103" spans="3:8" ht="12.95">
      <c r="C103" s="107">
        <v>45</v>
      </c>
      <c r="D103" s="97"/>
      <c r="E103" s="83"/>
      <c r="F103" s="83"/>
      <c r="G103" s="2" t="str">
        <f>IFERROR(VLOOKUP(TB_CoA[[#This Row],[Category]],TB_Ref_Category[],2,FALSE),"")</f>
        <v/>
      </c>
      <c r="H103" s="2" t="str">
        <f>IF(TB_CoA[[#This Row],[Accounts]]="","","A"&amp;TB_CoA[[#This Row],[Accounts]])</f>
        <v/>
      </c>
    </row>
    <row r="104" spans="3:8" ht="12.95">
      <c r="C104" s="107">
        <v>46</v>
      </c>
      <c r="D104" s="97"/>
      <c r="E104" s="83"/>
      <c r="F104" s="83"/>
      <c r="G104" s="2" t="str">
        <f>IFERROR(VLOOKUP(TB_CoA[[#This Row],[Category]],TB_Ref_Category[],2,FALSE),"")</f>
        <v/>
      </c>
      <c r="H104" s="2" t="str">
        <f>IF(TB_CoA[[#This Row],[Accounts]]="","","A"&amp;TB_CoA[[#This Row],[Accounts]])</f>
        <v/>
      </c>
    </row>
    <row r="105" spans="3:8" ht="12.95">
      <c r="C105" s="107">
        <v>47</v>
      </c>
      <c r="D105" s="97"/>
      <c r="E105" s="83"/>
      <c r="F105" s="83"/>
      <c r="G105" s="2" t="str">
        <f>IFERROR(VLOOKUP(TB_CoA[[#This Row],[Category]],TB_Ref_Category[],2,FALSE),"")</f>
        <v/>
      </c>
      <c r="H105" s="2" t="str">
        <f>IF(TB_CoA[[#This Row],[Accounts]]="","","A"&amp;TB_CoA[[#This Row],[Accounts]])</f>
        <v/>
      </c>
    </row>
    <row r="106" spans="3:8" ht="12.95">
      <c r="C106" s="107">
        <v>48</v>
      </c>
      <c r="D106" s="97"/>
      <c r="E106" s="83"/>
      <c r="F106" s="83"/>
      <c r="G106" s="2" t="str">
        <f>IFERROR(VLOOKUP(TB_CoA[[#This Row],[Category]],TB_Ref_Category[],2,FALSE),"")</f>
        <v/>
      </c>
      <c r="H106" s="2" t="str">
        <f>IF(TB_CoA[[#This Row],[Accounts]]="","","A"&amp;TB_CoA[[#This Row],[Accounts]])</f>
        <v/>
      </c>
    </row>
    <row r="107" spans="3:8" ht="12.95">
      <c r="C107" s="107">
        <v>49</v>
      </c>
      <c r="D107" s="97"/>
      <c r="E107" s="83"/>
      <c r="F107" s="83"/>
      <c r="G107" s="2" t="str">
        <f>IFERROR(VLOOKUP(TB_CoA[[#This Row],[Category]],TB_Ref_Category[],2,FALSE),"")</f>
        <v/>
      </c>
      <c r="H107" s="2" t="str">
        <f>IF(TB_CoA[[#This Row],[Accounts]]="","","A"&amp;TB_CoA[[#This Row],[Accounts]])</f>
        <v/>
      </c>
    </row>
    <row r="108" spans="3:8" ht="12.95">
      <c r="C108" s="107">
        <v>50</v>
      </c>
      <c r="D108" s="97"/>
      <c r="E108" s="83"/>
      <c r="F108" s="83"/>
      <c r="G108" s="2" t="str">
        <f>IFERROR(VLOOKUP(TB_CoA[[#This Row],[Category]],TB_Ref_Category[],2,FALSE),"")</f>
        <v/>
      </c>
      <c r="H108" s="2" t="str">
        <f>IF(TB_CoA[[#This Row],[Accounts]]="","","A"&amp;TB_CoA[[#This Row],[Accounts]])</f>
        <v/>
      </c>
    </row>
    <row r="109" spans="3:8" ht="12.95">
      <c r="C109" s="107">
        <v>51</v>
      </c>
      <c r="D109" s="97"/>
      <c r="E109" s="83"/>
      <c r="F109" s="83"/>
      <c r="G109" s="2" t="str">
        <f>IFERROR(VLOOKUP(TB_CoA[[#This Row],[Category]],TB_Ref_Category[],2,FALSE),"")</f>
        <v/>
      </c>
      <c r="H109" s="2" t="str">
        <f>IF(TB_CoA[[#This Row],[Accounts]]="","","A"&amp;TB_CoA[[#This Row],[Accounts]])</f>
        <v/>
      </c>
    </row>
    <row r="110" spans="3:8" ht="12.95">
      <c r="C110" s="107">
        <v>52</v>
      </c>
      <c r="D110" s="97"/>
      <c r="E110" s="83"/>
      <c r="F110" s="83"/>
      <c r="G110" s="2" t="str">
        <f>IFERROR(VLOOKUP(TB_CoA[[#This Row],[Category]],TB_Ref_Category[],2,FALSE),"")</f>
        <v/>
      </c>
      <c r="H110" s="2" t="str">
        <f>IF(TB_CoA[[#This Row],[Accounts]]="","","A"&amp;TB_CoA[[#This Row],[Accounts]])</f>
        <v/>
      </c>
    </row>
    <row r="111" spans="3:8" ht="12.95">
      <c r="C111" s="107">
        <v>53</v>
      </c>
      <c r="D111" s="97"/>
      <c r="E111" s="83"/>
      <c r="F111" s="83"/>
      <c r="G111" s="2" t="str">
        <f>IFERROR(VLOOKUP(TB_CoA[[#This Row],[Category]],TB_Ref_Category[],2,FALSE),"")</f>
        <v/>
      </c>
      <c r="H111" s="2" t="str">
        <f>IF(TB_CoA[[#This Row],[Accounts]]="","","A"&amp;TB_CoA[[#This Row],[Accounts]])</f>
        <v/>
      </c>
    </row>
    <row r="112" spans="3:8" ht="12.95">
      <c r="C112" s="107">
        <v>54</v>
      </c>
      <c r="D112" s="97"/>
      <c r="E112" s="83"/>
      <c r="F112" s="83"/>
      <c r="G112" s="2" t="str">
        <f>IFERROR(VLOOKUP(TB_CoA[[#This Row],[Category]],TB_Ref_Category[],2,FALSE),"")</f>
        <v/>
      </c>
      <c r="H112" s="2" t="str">
        <f>IF(TB_CoA[[#This Row],[Accounts]]="","","A"&amp;TB_CoA[[#This Row],[Accounts]])</f>
        <v/>
      </c>
    </row>
    <row r="113" spans="3:8" ht="12.95">
      <c r="C113" s="107">
        <v>55</v>
      </c>
      <c r="D113" s="97"/>
      <c r="E113" s="83"/>
      <c r="F113" s="83"/>
      <c r="G113" s="2" t="str">
        <f>IFERROR(VLOOKUP(TB_CoA[[#This Row],[Category]],TB_Ref_Category[],2,FALSE),"")</f>
        <v/>
      </c>
      <c r="H113" s="2" t="str">
        <f>IF(TB_CoA[[#This Row],[Accounts]]="","","A"&amp;TB_CoA[[#This Row],[Accounts]])</f>
        <v/>
      </c>
    </row>
    <row r="114" spans="3:8" ht="12.95">
      <c r="C114" s="107">
        <v>56</v>
      </c>
      <c r="D114" s="97"/>
      <c r="E114" s="83"/>
      <c r="F114" s="83"/>
      <c r="G114" s="2" t="str">
        <f>IFERROR(VLOOKUP(TB_CoA[[#This Row],[Category]],TB_Ref_Category[],2,FALSE),"")</f>
        <v/>
      </c>
      <c r="H114" s="2" t="str">
        <f>IF(TB_CoA[[#This Row],[Accounts]]="","","A"&amp;TB_CoA[[#This Row],[Accounts]])</f>
        <v/>
      </c>
    </row>
    <row r="115" spans="3:8" ht="12.95">
      <c r="C115" s="107">
        <v>57</v>
      </c>
      <c r="D115" s="97"/>
      <c r="E115" s="83"/>
      <c r="F115" s="83"/>
      <c r="G115" s="2" t="str">
        <f>IFERROR(VLOOKUP(TB_CoA[[#This Row],[Category]],TB_Ref_Category[],2,FALSE),"")</f>
        <v/>
      </c>
      <c r="H115" s="2" t="str">
        <f>IF(TB_CoA[[#This Row],[Accounts]]="","","A"&amp;TB_CoA[[#This Row],[Accounts]])</f>
        <v/>
      </c>
    </row>
    <row r="116" spans="3:8" ht="12.95">
      <c r="C116" s="107">
        <v>58</v>
      </c>
      <c r="D116" s="97"/>
      <c r="E116" s="83"/>
      <c r="F116" s="83"/>
      <c r="G116" s="2" t="str">
        <f>IFERROR(VLOOKUP(TB_CoA[[#This Row],[Category]],TB_Ref_Category[],2,FALSE),"")</f>
        <v/>
      </c>
      <c r="H116" s="2" t="str">
        <f>IF(TB_CoA[[#This Row],[Accounts]]="","","A"&amp;TB_CoA[[#This Row],[Accounts]])</f>
        <v/>
      </c>
    </row>
    <row r="117" spans="3:8" ht="12.95">
      <c r="C117" s="107">
        <v>59</v>
      </c>
      <c r="D117" s="97"/>
      <c r="E117" s="83"/>
      <c r="F117" s="83"/>
      <c r="G117" s="2" t="str">
        <f>IFERROR(VLOOKUP(TB_CoA[[#This Row],[Category]],TB_Ref_Category[],2,FALSE),"")</f>
        <v/>
      </c>
      <c r="H117" s="2" t="str">
        <f>IF(TB_CoA[[#This Row],[Accounts]]="","","A"&amp;TB_CoA[[#This Row],[Accounts]])</f>
        <v/>
      </c>
    </row>
    <row r="118" spans="3:8" ht="12.95">
      <c r="C118" s="107">
        <v>60</v>
      </c>
      <c r="D118" s="97"/>
      <c r="E118" s="83"/>
      <c r="F118" s="83"/>
      <c r="G118" s="2" t="str">
        <f>IFERROR(VLOOKUP(TB_CoA[[#This Row],[Category]],TB_Ref_Category[],2,FALSE),"")</f>
        <v/>
      </c>
      <c r="H118" s="2" t="str">
        <f>IF(TB_CoA[[#This Row],[Accounts]]="","","A"&amp;TB_CoA[[#This Row],[Accounts]])</f>
        <v/>
      </c>
    </row>
    <row r="119" spans="3:8" ht="12.95">
      <c r="C119" s="107">
        <v>61</v>
      </c>
      <c r="D119" s="97"/>
      <c r="E119" s="83"/>
      <c r="F119" s="83"/>
      <c r="G119" s="2" t="str">
        <f>IFERROR(VLOOKUP(TB_CoA[[#This Row],[Category]],TB_Ref_Category[],2,FALSE),"")</f>
        <v/>
      </c>
      <c r="H119" s="2" t="str">
        <f>IF(TB_CoA[[#This Row],[Accounts]]="","","A"&amp;TB_CoA[[#This Row],[Accounts]])</f>
        <v/>
      </c>
    </row>
    <row r="120" spans="3:8" ht="12.95">
      <c r="C120" s="107">
        <v>62</v>
      </c>
      <c r="D120" s="97"/>
      <c r="E120" s="83"/>
      <c r="F120" s="83"/>
      <c r="G120" s="2" t="str">
        <f>IFERROR(VLOOKUP(TB_CoA[[#This Row],[Category]],TB_Ref_Category[],2,FALSE),"")</f>
        <v/>
      </c>
      <c r="H120" s="2" t="str">
        <f>IF(TB_CoA[[#This Row],[Accounts]]="","","A"&amp;TB_CoA[[#This Row],[Accounts]])</f>
        <v/>
      </c>
    </row>
    <row r="121" spans="3:8" ht="12.95">
      <c r="C121" s="107">
        <v>63</v>
      </c>
      <c r="D121" s="97"/>
      <c r="E121" s="83"/>
      <c r="F121" s="83"/>
      <c r="G121" s="2" t="str">
        <f>IFERROR(VLOOKUP(TB_CoA[[#This Row],[Category]],TB_Ref_Category[],2,FALSE),"")</f>
        <v/>
      </c>
      <c r="H121" s="2" t="str">
        <f>IF(TB_CoA[[#This Row],[Accounts]]="","","A"&amp;TB_CoA[[#This Row],[Accounts]])</f>
        <v/>
      </c>
    </row>
    <row r="122" spans="3:8" ht="12.95">
      <c r="C122" s="107">
        <v>64</v>
      </c>
      <c r="D122" s="97"/>
      <c r="E122" s="83"/>
      <c r="F122" s="83"/>
      <c r="G122" s="2" t="str">
        <f>IFERROR(VLOOKUP(TB_CoA[[#This Row],[Category]],TB_Ref_Category[],2,FALSE),"")</f>
        <v/>
      </c>
      <c r="H122" s="2" t="str">
        <f>IF(TB_CoA[[#This Row],[Accounts]]="","","A"&amp;TB_CoA[[#This Row],[Accounts]])</f>
        <v/>
      </c>
    </row>
    <row r="123" spans="3:8" ht="12.95">
      <c r="C123" s="107">
        <v>65</v>
      </c>
      <c r="D123" s="97"/>
      <c r="E123" s="83"/>
      <c r="F123" s="83"/>
      <c r="G123" s="2" t="str">
        <f>IFERROR(VLOOKUP(TB_CoA[[#This Row],[Category]],TB_Ref_Category[],2,FALSE),"")</f>
        <v/>
      </c>
      <c r="H123" s="2" t="str">
        <f>IF(TB_CoA[[#This Row],[Accounts]]="","","A"&amp;TB_CoA[[#This Row],[Accounts]])</f>
        <v/>
      </c>
    </row>
    <row r="124" spans="3:8" ht="12.95">
      <c r="C124" s="107">
        <v>66</v>
      </c>
      <c r="D124" s="97"/>
      <c r="E124" s="83"/>
      <c r="F124" s="83"/>
      <c r="G124" s="2" t="str">
        <f>IFERROR(VLOOKUP(TB_CoA[[#This Row],[Category]],TB_Ref_Category[],2,FALSE),"")</f>
        <v/>
      </c>
      <c r="H124" s="2" t="str">
        <f>IF(TB_CoA[[#This Row],[Accounts]]="","","A"&amp;TB_CoA[[#This Row],[Accounts]])</f>
        <v/>
      </c>
    </row>
    <row r="125" spans="3:8" ht="12.95">
      <c r="C125" s="107">
        <v>67</v>
      </c>
      <c r="D125" s="97"/>
      <c r="E125" s="83"/>
      <c r="F125" s="83"/>
      <c r="G125" s="2" t="str">
        <f>IFERROR(VLOOKUP(TB_CoA[[#This Row],[Category]],TB_Ref_Category[],2,FALSE),"")</f>
        <v/>
      </c>
      <c r="H125" s="2" t="str">
        <f>IF(TB_CoA[[#This Row],[Accounts]]="","","A"&amp;TB_CoA[[#This Row],[Accounts]])</f>
        <v/>
      </c>
    </row>
    <row r="126" spans="3:8" ht="12.95">
      <c r="C126" s="107">
        <v>68</v>
      </c>
      <c r="D126" s="97"/>
      <c r="E126" s="83"/>
      <c r="F126" s="83"/>
      <c r="G126" s="2" t="str">
        <f>IFERROR(VLOOKUP(TB_CoA[[#This Row],[Category]],TB_Ref_Category[],2,FALSE),"")</f>
        <v/>
      </c>
      <c r="H126" s="2" t="str">
        <f>IF(TB_CoA[[#This Row],[Accounts]]="","","A"&amp;TB_CoA[[#This Row],[Accounts]])</f>
        <v/>
      </c>
    </row>
    <row r="127" spans="3:8" ht="12.95">
      <c r="C127" s="107">
        <v>69</v>
      </c>
      <c r="D127" s="97"/>
      <c r="E127" s="83"/>
      <c r="F127" s="83"/>
      <c r="G127" s="2" t="str">
        <f>IFERROR(VLOOKUP(TB_CoA[[#This Row],[Category]],TB_Ref_Category[],2,FALSE),"")</f>
        <v/>
      </c>
      <c r="H127" s="2" t="str">
        <f>IF(TB_CoA[[#This Row],[Accounts]]="","","A"&amp;TB_CoA[[#This Row],[Accounts]])</f>
        <v/>
      </c>
    </row>
    <row r="128" spans="3:8" ht="12.95">
      <c r="C128" s="107">
        <v>70</v>
      </c>
      <c r="D128" s="97"/>
      <c r="E128" s="83"/>
      <c r="F128" s="83"/>
      <c r="G128" s="2" t="str">
        <f>IFERROR(VLOOKUP(TB_CoA[[#This Row],[Category]],TB_Ref_Category[],2,FALSE),"")</f>
        <v/>
      </c>
      <c r="H128" s="2" t="str">
        <f>IF(TB_CoA[[#This Row],[Accounts]]="","","A"&amp;TB_CoA[[#This Row],[Accounts]])</f>
        <v/>
      </c>
    </row>
    <row r="129" spans="3:8" ht="12.95">
      <c r="C129" s="107">
        <v>71</v>
      </c>
      <c r="D129" s="97"/>
      <c r="E129" s="83"/>
      <c r="F129" s="83"/>
      <c r="G129" s="2" t="str">
        <f>IFERROR(VLOOKUP(TB_CoA[[#This Row],[Category]],TB_Ref_Category[],2,FALSE),"")</f>
        <v/>
      </c>
      <c r="H129" s="2" t="str">
        <f>IF(TB_CoA[[#This Row],[Accounts]]="","","A"&amp;TB_CoA[[#This Row],[Accounts]])</f>
        <v/>
      </c>
    </row>
    <row r="130" spans="3:8" ht="12.95">
      <c r="C130" s="107">
        <v>72</v>
      </c>
      <c r="D130" s="97"/>
      <c r="E130" s="83"/>
      <c r="F130" s="83"/>
      <c r="G130" s="2" t="str">
        <f>IFERROR(VLOOKUP(TB_CoA[[#This Row],[Category]],TB_Ref_Category[],2,FALSE),"")</f>
        <v/>
      </c>
      <c r="H130" s="2" t="str">
        <f>IF(TB_CoA[[#This Row],[Accounts]]="","","A"&amp;TB_CoA[[#This Row],[Accounts]])</f>
        <v/>
      </c>
    </row>
    <row r="131" spans="3:8" ht="12.95">
      <c r="C131" s="107">
        <v>73</v>
      </c>
      <c r="D131" s="97"/>
      <c r="E131" s="83"/>
      <c r="F131" s="83"/>
      <c r="G131" s="2" t="str">
        <f>IFERROR(VLOOKUP(TB_CoA[[#This Row],[Category]],TB_Ref_Category[],2,FALSE),"")</f>
        <v/>
      </c>
      <c r="H131" s="2" t="str">
        <f>IF(TB_CoA[[#This Row],[Accounts]]="","","A"&amp;TB_CoA[[#This Row],[Accounts]])</f>
        <v/>
      </c>
    </row>
    <row r="132" spans="3:8" ht="12.95">
      <c r="C132" s="107">
        <v>74</v>
      </c>
      <c r="D132" s="97"/>
      <c r="E132" s="83"/>
      <c r="F132" s="83"/>
      <c r="G132" s="2" t="str">
        <f>IFERROR(VLOOKUP(TB_CoA[[#This Row],[Category]],TB_Ref_Category[],2,FALSE),"")</f>
        <v/>
      </c>
      <c r="H132" s="2" t="str">
        <f>IF(TB_CoA[[#This Row],[Accounts]]="","","A"&amp;TB_CoA[[#This Row],[Accounts]])</f>
        <v/>
      </c>
    </row>
    <row r="133" spans="3:8" ht="12.95">
      <c r="C133" s="107">
        <v>75</v>
      </c>
      <c r="D133" s="97"/>
      <c r="E133" s="83"/>
      <c r="F133" s="83"/>
      <c r="G133" s="2" t="str">
        <f>IFERROR(VLOOKUP(TB_CoA[[#This Row],[Category]],TB_Ref_Category[],2,FALSE),"")</f>
        <v/>
      </c>
      <c r="H133" s="2" t="str">
        <f>IF(TB_CoA[[#This Row],[Accounts]]="","","A"&amp;TB_CoA[[#This Row],[Accounts]])</f>
        <v/>
      </c>
    </row>
    <row r="134" spans="3:8" ht="12.95">
      <c r="C134" s="107">
        <v>76</v>
      </c>
      <c r="D134" s="97"/>
      <c r="E134" s="83"/>
      <c r="F134" s="83"/>
      <c r="G134" s="2" t="str">
        <f>IFERROR(VLOOKUP(TB_CoA[[#This Row],[Category]],TB_Ref_Category[],2,FALSE),"")</f>
        <v/>
      </c>
      <c r="H134" s="2" t="str">
        <f>IF(TB_CoA[[#This Row],[Accounts]]="","","A"&amp;TB_CoA[[#This Row],[Accounts]])</f>
        <v/>
      </c>
    </row>
    <row r="135" spans="3:8" ht="12.95">
      <c r="C135" s="107">
        <v>77</v>
      </c>
      <c r="D135" s="97"/>
      <c r="E135" s="83"/>
      <c r="F135" s="83"/>
      <c r="G135" s="2" t="str">
        <f>IFERROR(VLOOKUP(TB_CoA[[#This Row],[Category]],TB_Ref_Category[],2,FALSE),"")</f>
        <v/>
      </c>
      <c r="H135" s="2" t="str">
        <f>IF(TB_CoA[[#This Row],[Accounts]]="","","A"&amp;TB_CoA[[#This Row],[Accounts]])</f>
        <v/>
      </c>
    </row>
    <row r="136" spans="3:8" ht="12.95">
      <c r="C136" s="107">
        <v>78</v>
      </c>
      <c r="D136" s="97"/>
      <c r="E136" s="83"/>
      <c r="F136" s="83"/>
      <c r="G136" s="2" t="str">
        <f>IFERROR(VLOOKUP(TB_CoA[[#This Row],[Category]],TB_Ref_Category[],2,FALSE),"")</f>
        <v/>
      </c>
      <c r="H136" s="2" t="str">
        <f>IF(TB_CoA[[#This Row],[Accounts]]="","","A"&amp;TB_CoA[[#This Row],[Accounts]])</f>
        <v/>
      </c>
    </row>
    <row r="137" spans="3:8" ht="12.95">
      <c r="C137" s="107">
        <v>79</v>
      </c>
      <c r="D137" s="97"/>
      <c r="E137" s="83"/>
      <c r="F137" s="83"/>
      <c r="G137" s="2" t="str">
        <f>IFERROR(VLOOKUP(TB_CoA[[#This Row],[Category]],TB_Ref_Category[],2,FALSE),"")</f>
        <v/>
      </c>
      <c r="H137" s="2" t="str">
        <f>IF(TB_CoA[[#This Row],[Accounts]]="","","A"&amp;TB_CoA[[#This Row],[Accounts]])</f>
        <v/>
      </c>
    </row>
    <row r="138" spans="3:8" ht="12.95">
      <c r="C138" s="107">
        <v>80</v>
      </c>
      <c r="D138" s="97"/>
      <c r="E138" s="83"/>
      <c r="F138" s="83"/>
      <c r="G138" s="2" t="str">
        <f>IFERROR(VLOOKUP(TB_CoA[[#This Row],[Category]],TB_Ref_Category[],2,FALSE),"")</f>
        <v/>
      </c>
      <c r="H138" s="2" t="str">
        <f>IF(TB_CoA[[#This Row],[Accounts]]="","","A"&amp;TB_CoA[[#This Row],[Accounts]])</f>
        <v/>
      </c>
    </row>
    <row r="139" spans="3:8" ht="12.95">
      <c r="C139" s="107">
        <v>81</v>
      </c>
      <c r="D139" s="97"/>
      <c r="E139" s="83"/>
      <c r="F139" s="83"/>
      <c r="G139" s="2" t="str">
        <f>IFERROR(VLOOKUP(TB_CoA[[#This Row],[Category]],TB_Ref_Category[],2,FALSE),"")</f>
        <v/>
      </c>
      <c r="H139" s="2" t="str">
        <f>IF(TB_CoA[[#This Row],[Accounts]]="","","A"&amp;TB_CoA[[#This Row],[Accounts]])</f>
        <v/>
      </c>
    </row>
    <row r="140" spans="3:8" ht="12.95">
      <c r="C140" s="107">
        <v>82</v>
      </c>
      <c r="D140" s="97"/>
      <c r="E140" s="83"/>
      <c r="F140" s="83"/>
      <c r="G140" s="2" t="str">
        <f>IFERROR(VLOOKUP(TB_CoA[[#This Row],[Category]],TB_Ref_Category[],2,FALSE),"")</f>
        <v/>
      </c>
      <c r="H140" s="2" t="str">
        <f>IF(TB_CoA[[#This Row],[Accounts]]="","","A"&amp;TB_CoA[[#This Row],[Accounts]])</f>
        <v/>
      </c>
    </row>
    <row r="141" spans="3:8" ht="12.95">
      <c r="C141" s="107">
        <v>83</v>
      </c>
      <c r="D141" s="97"/>
      <c r="E141" s="83"/>
      <c r="F141" s="83"/>
      <c r="G141" s="2" t="str">
        <f>IFERROR(VLOOKUP(TB_CoA[[#This Row],[Category]],TB_Ref_Category[],2,FALSE),"")</f>
        <v/>
      </c>
      <c r="H141" s="2" t="str">
        <f>IF(TB_CoA[[#This Row],[Accounts]]="","","A"&amp;TB_CoA[[#This Row],[Accounts]])</f>
        <v/>
      </c>
    </row>
    <row r="142" spans="3:8" ht="12.95">
      <c r="C142" s="107">
        <v>84</v>
      </c>
      <c r="D142" s="97"/>
      <c r="E142" s="83"/>
      <c r="F142" s="83"/>
      <c r="G142" s="2" t="str">
        <f>IFERROR(VLOOKUP(TB_CoA[[#This Row],[Category]],TB_Ref_Category[],2,FALSE),"")</f>
        <v/>
      </c>
      <c r="H142" s="2" t="str">
        <f>IF(TB_CoA[[#This Row],[Accounts]]="","","A"&amp;TB_CoA[[#This Row],[Accounts]])</f>
        <v/>
      </c>
    </row>
    <row r="143" spans="3:8" ht="12.95">
      <c r="C143" s="107">
        <v>85</v>
      </c>
      <c r="D143" s="97"/>
      <c r="E143" s="83"/>
      <c r="F143" s="83"/>
      <c r="G143" s="2" t="str">
        <f>IFERROR(VLOOKUP(TB_CoA[[#This Row],[Category]],TB_Ref_Category[],2,FALSE),"")</f>
        <v/>
      </c>
      <c r="H143" s="2" t="str">
        <f>IF(TB_CoA[[#This Row],[Accounts]]="","","A"&amp;TB_CoA[[#This Row],[Accounts]])</f>
        <v/>
      </c>
    </row>
    <row r="144" spans="3:8" ht="12.95">
      <c r="C144" s="107">
        <v>86</v>
      </c>
      <c r="D144" s="97"/>
      <c r="E144" s="83"/>
      <c r="F144" s="83"/>
      <c r="G144" s="2" t="str">
        <f>IFERROR(VLOOKUP(TB_CoA[[#This Row],[Category]],TB_Ref_Category[],2,FALSE),"")</f>
        <v/>
      </c>
      <c r="H144" s="2" t="str">
        <f>IF(TB_CoA[[#This Row],[Accounts]]="","","A"&amp;TB_CoA[[#This Row],[Accounts]])</f>
        <v/>
      </c>
    </row>
    <row r="145" spans="3:8" ht="12.95">
      <c r="C145" s="107">
        <v>87</v>
      </c>
      <c r="D145" s="97"/>
      <c r="E145" s="83"/>
      <c r="F145" s="83"/>
      <c r="G145" s="2" t="str">
        <f>IFERROR(VLOOKUP(TB_CoA[[#This Row],[Category]],TB_Ref_Category[],2,FALSE),"")</f>
        <v/>
      </c>
      <c r="H145" s="2" t="str">
        <f>IF(TB_CoA[[#This Row],[Accounts]]="","","A"&amp;TB_CoA[[#This Row],[Accounts]])</f>
        <v/>
      </c>
    </row>
    <row r="146" spans="3:8" ht="12.95">
      <c r="C146" s="107">
        <v>88</v>
      </c>
      <c r="D146" s="97"/>
      <c r="E146" s="83"/>
      <c r="F146" s="83"/>
      <c r="G146" s="2" t="str">
        <f>IFERROR(VLOOKUP(TB_CoA[[#This Row],[Category]],TB_Ref_Category[],2,FALSE),"")</f>
        <v/>
      </c>
      <c r="H146" s="2" t="str">
        <f>IF(TB_CoA[[#This Row],[Accounts]]="","","A"&amp;TB_CoA[[#This Row],[Accounts]])</f>
        <v/>
      </c>
    </row>
    <row r="147" spans="3:8" ht="12.95">
      <c r="C147" s="107">
        <v>89</v>
      </c>
      <c r="D147" s="97"/>
      <c r="E147" s="83"/>
      <c r="F147" s="83"/>
      <c r="G147" s="2" t="str">
        <f>IFERROR(VLOOKUP(TB_CoA[[#This Row],[Category]],TB_Ref_Category[],2,FALSE),"")</f>
        <v/>
      </c>
      <c r="H147" s="2" t="str">
        <f>IF(TB_CoA[[#This Row],[Accounts]]="","","A"&amp;TB_CoA[[#This Row],[Accounts]])</f>
        <v/>
      </c>
    </row>
    <row r="148" spans="3:8" ht="12.95">
      <c r="C148" s="107">
        <v>90</v>
      </c>
      <c r="D148" s="97"/>
      <c r="E148" s="83"/>
      <c r="F148" s="83"/>
      <c r="G148" s="2" t="str">
        <f>IFERROR(VLOOKUP(TB_CoA[[#This Row],[Category]],TB_Ref_Category[],2,FALSE),"")</f>
        <v/>
      </c>
      <c r="H148" s="2" t="str">
        <f>IF(TB_CoA[[#This Row],[Accounts]]="","","A"&amp;TB_CoA[[#This Row],[Accounts]])</f>
        <v/>
      </c>
    </row>
    <row r="149" spans="3:8" ht="12.95">
      <c r="C149" s="107">
        <v>91</v>
      </c>
      <c r="D149" s="97"/>
      <c r="E149" s="83"/>
      <c r="F149" s="83"/>
      <c r="G149" s="2" t="str">
        <f>IFERROR(VLOOKUP(TB_CoA[[#This Row],[Category]],TB_Ref_Category[],2,FALSE),"")</f>
        <v/>
      </c>
      <c r="H149" s="2" t="str">
        <f>IF(TB_CoA[[#This Row],[Accounts]]="","","A"&amp;TB_CoA[[#This Row],[Accounts]])</f>
        <v/>
      </c>
    </row>
    <row r="150" spans="3:8" ht="12.95">
      <c r="C150" s="107">
        <v>92</v>
      </c>
      <c r="D150" s="97"/>
      <c r="E150" s="83"/>
      <c r="F150" s="83"/>
      <c r="G150" s="2" t="str">
        <f>IFERROR(VLOOKUP(TB_CoA[[#This Row],[Category]],TB_Ref_Category[],2,FALSE),"")</f>
        <v/>
      </c>
      <c r="H150" s="2" t="str">
        <f>IF(TB_CoA[[#This Row],[Accounts]]="","","A"&amp;TB_CoA[[#This Row],[Accounts]])</f>
        <v/>
      </c>
    </row>
    <row r="151" spans="3:8" ht="12.95">
      <c r="C151" s="107">
        <v>93</v>
      </c>
      <c r="D151" s="97"/>
      <c r="E151" s="83"/>
      <c r="F151" s="83"/>
      <c r="G151" s="2" t="str">
        <f>IFERROR(VLOOKUP(TB_CoA[[#This Row],[Category]],TB_Ref_Category[],2,FALSE),"")</f>
        <v/>
      </c>
      <c r="H151" s="2" t="str">
        <f>IF(TB_CoA[[#This Row],[Accounts]]="","","A"&amp;TB_CoA[[#This Row],[Accounts]])</f>
        <v/>
      </c>
    </row>
    <row r="152" spans="3:8" ht="12.95">
      <c r="C152" s="107">
        <v>94</v>
      </c>
      <c r="D152" s="97"/>
      <c r="E152" s="83"/>
      <c r="F152" s="83"/>
      <c r="G152" s="2" t="str">
        <f>IFERROR(VLOOKUP(TB_CoA[[#This Row],[Category]],TB_Ref_Category[],2,FALSE),"")</f>
        <v/>
      </c>
      <c r="H152" s="2" t="str">
        <f>IF(TB_CoA[[#This Row],[Accounts]]="","","A"&amp;TB_CoA[[#This Row],[Accounts]])</f>
        <v/>
      </c>
    </row>
    <row r="153" spans="3:8" ht="12.95">
      <c r="C153" s="107">
        <v>95</v>
      </c>
      <c r="D153" s="97"/>
      <c r="E153" s="83"/>
      <c r="F153" s="83"/>
      <c r="G153" s="2" t="str">
        <f>IFERROR(VLOOKUP(TB_CoA[[#This Row],[Category]],TB_Ref_Category[],2,FALSE),"")</f>
        <v/>
      </c>
      <c r="H153" s="2" t="str">
        <f>IF(TB_CoA[[#This Row],[Accounts]]="","","A"&amp;TB_CoA[[#This Row],[Accounts]])</f>
        <v/>
      </c>
    </row>
    <row r="154" spans="3:8" ht="12.95">
      <c r="C154" s="107">
        <v>96</v>
      </c>
      <c r="D154" s="97"/>
      <c r="E154" s="83"/>
      <c r="F154" s="83"/>
      <c r="G154" s="2" t="str">
        <f>IFERROR(VLOOKUP(TB_CoA[[#This Row],[Category]],TB_Ref_Category[],2,FALSE),"")</f>
        <v/>
      </c>
      <c r="H154" s="2" t="str">
        <f>IF(TB_CoA[[#This Row],[Accounts]]="","","A"&amp;TB_CoA[[#This Row],[Accounts]])</f>
        <v/>
      </c>
    </row>
    <row r="155" spans="3:8" ht="12.95">
      <c r="C155" s="107">
        <v>97</v>
      </c>
      <c r="D155" s="97"/>
      <c r="E155" s="83"/>
      <c r="F155" s="83"/>
      <c r="G155" s="2" t="str">
        <f>IFERROR(VLOOKUP(TB_CoA[[#This Row],[Category]],TB_Ref_Category[],2,FALSE),"")</f>
        <v/>
      </c>
      <c r="H155" s="2" t="str">
        <f>IF(TB_CoA[[#This Row],[Accounts]]="","","A"&amp;TB_CoA[[#This Row],[Accounts]])</f>
        <v/>
      </c>
    </row>
    <row r="156" spans="3:8" ht="12.95">
      <c r="C156" s="107">
        <v>98</v>
      </c>
      <c r="D156" s="97"/>
      <c r="E156" s="83"/>
      <c r="F156" s="83"/>
      <c r="G156" s="2" t="str">
        <f>IFERROR(VLOOKUP(TB_CoA[[#This Row],[Category]],TB_Ref_Category[],2,FALSE),"")</f>
        <v/>
      </c>
      <c r="H156" s="2" t="str">
        <f>IF(TB_CoA[[#This Row],[Accounts]]="","","A"&amp;TB_CoA[[#This Row],[Accounts]])</f>
        <v/>
      </c>
    </row>
    <row r="157" spans="3:8" ht="12.95">
      <c r="C157" s="107">
        <v>99</v>
      </c>
      <c r="D157" s="97"/>
      <c r="E157" s="83"/>
      <c r="F157" s="83"/>
      <c r="G157" s="2" t="str">
        <f>IFERROR(VLOOKUP(TB_CoA[[#This Row],[Category]],TB_Ref_Category[],2,FALSE),"")</f>
        <v/>
      </c>
      <c r="H157" s="2" t="str">
        <f>IF(TB_CoA[[#This Row],[Accounts]]="","","A"&amp;TB_CoA[[#This Row],[Accounts]])</f>
        <v/>
      </c>
    </row>
    <row r="158" spans="3:8" ht="12.95">
      <c r="C158" s="107">
        <v>100</v>
      </c>
      <c r="D158" s="97"/>
      <c r="E158" s="83"/>
      <c r="F158" s="83"/>
      <c r="G158" s="2" t="str">
        <f>IFERROR(VLOOKUP(TB_CoA[[#This Row],[Category]],TB_Ref_Category[],2,FALSE),"")</f>
        <v/>
      </c>
      <c r="H158" s="2" t="str">
        <f>IF(TB_CoA[[#This Row],[Accounts]]="","","A"&amp;TB_CoA[[#This Row],[Accounts]])</f>
        <v/>
      </c>
    </row>
  </sheetData>
  <dataValidations count="2">
    <dataValidation type="list" allowBlank="1" showInputMessage="1" showErrorMessage="1" sqref="U59:U71" xr:uid="{782D09B9-B746-4A3A-8DA9-82D718E448D0}">
      <formula1>"Balance, Profit and Loss"</formula1>
    </dataValidation>
    <dataValidation type="list" allowBlank="1" showInputMessage="1" showErrorMessage="1" sqref="F59:F158" xr:uid="{00B58087-006D-4E17-84B7-FC5272BD7BF3}">
      <formula1>_DDL_Category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568F-1AE1-4DBE-A4BA-F2134E136176}">
  <sheetPr>
    <pageSetUpPr fitToPage="1"/>
  </sheetPr>
  <dimension ref="A1:M30"/>
  <sheetViews>
    <sheetView showGridLines="0" showRowColHeaders="0" tabSelected="1" topLeftCell="B1" workbookViewId="0">
      <selection activeCell="H26" sqref="H26"/>
    </sheetView>
  </sheetViews>
  <sheetFormatPr defaultColWidth="0" defaultRowHeight="10.5"/>
  <cols>
    <col min="1" max="1" width="2.5703125" style="1" hidden="1" customWidth="1"/>
    <col min="2" max="2" width="1.5703125" style="1" customWidth="1"/>
    <col min="3" max="3" width="11.140625" style="1" customWidth="1"/>
    <col min="4" max="4" width="39.85546875" style="1" customWidth="1"/>
    <col min="5" max="5" width="14.5703125" style="1" customWidth="1"/>
    <col min="6" max="6" width="6.7109375" style="1" bestFit="1" customWidth="1"/>
    <col min="7" max="7" width="14.42578125" style="1" bestFit="1" customWidth="1"/>
    <col min="8" max="8" width="6.5703125" style="1" bestFit="1" customWidth="1"/>
    <col min="9" max="11" width="14.5703125" style="1" customWidth="1"/>
    <col min="12" max="12" width="1.5703125" style="1" customWidth="1"/>
    <col min="13" max="16384" width="8.7109375" style="1" hidden="1"/>
  </cols>
  <sheetData>
    <row r="1" spans="3:13" s="60" customFormat="1" ht="8.1"/>
    <row r="2" spans="3:13" ht="18.600000000000001">
      <c r="C2" s="4"/>
      <c r="D2" s="59">
        <f>Org_Name</f>
        <v>0</v>
      </c>
      <c r="E2" s="4"/>
      <c r="F2" s="4"/>
      <c r="G2" s="4"/>
      <c r="H2" s="4"/>
      <c r="I2" s="4"/>
      <c r="J2" s="14" t="s">
        <v>33</v>
      </c>
      <c r="K2" s="100" t="str">
        <f>_SetUP!$E$33</f>
        <v>UAH</v>
      </c>
    </row>
    <row r="3" spans="3:13" s="60" customFormat="1" ht="8.1">
      <c r="D3" s="63" t="s">
        <v>28</v>
      </c>
      <c r="L3" s="61"/>
      <c r="M3" s="62"/>
    </row>
    <row r="4" spans="3:13">
      <c r="C4" s="4"/>
      <c r="D4" s="58">
        <f>Org_Tax_ID</f>
        <v>0</v>
      </c>
      <c r="E4" s="4"/>
      <c r="F4" s="4"/>
      <c r="G4" s="4"/>
      <c r="H4" s="4"/>
      <c r="I4" s="4"/>
      <c r="J4" s="4"/>
      <c r="K4" s="4"/>
    </row>
    <row r="5" spans="3:13" s="60" customFormat="1" ht="8.1">
      <c r="D5" s="63" t="str">
        <f>_SetUP!$D$26</f>
        <v>Organization ID:</v>
      </c>
      <c r="L5" s="61"/>
      <c r="M5" s="62"/>
    </row>
    <row r="6" spans="3:13">
      <c r="C6" s="4"/>
      <c r="D6" s="58">
        <f>Org_Address</f>
        <v>0</v>
      </c>
      <c r="E6" s="4"/>
      <c r="F6" s="4"/>
      <c r="G6" s="4"/>
      <c r="H6" s="4"/>
      <c r="I6" s="4"/>
      <c r="J6" s="4"/>
      <c r="K6" s="4"/>
    </row>
    <row r="7" spans="3:13" s="60" customFormat="1" ht="8.1">
      <c r="D7" s="63" t="s">
        <v>30</v>
      </c>
      <c r="L7" s="61"/>
      <c r="M7" s="62"/>
    </row>
    <row r="8" spans="3:13" s="60" customFormat="1" ht="8.1"/>
    <row r="9" spans="3:13" ht="21">
      <c r="C9" s="9" t="s">
        <v>69</v>
      </c>
      <c r="D9" s="7"/>
      <c r="E9" s="7"/>
      <c r="F9" s="7"/>
      <c r="G9" s="7"/>
      <c r="H9" s="7"/>
      <c r="I9" s="7"/>
      <c r="J9" s="7"/>
      <c r="K9" s="7"/>
    </row>
    <row r="11" spans="3:13">
      <c r="C11" s="10" t="s">
        <v>70</v>
      </c>
      <c r="D11" s="10" t="s">
        <v>71</v>
      </c>
      <c r="E11" s="10" t="s">
        <v>72</v>
      </c>
      <c r="F11" s="10" t="s">
        <v>68</v>
      </c>
      <c r="G11" s="10" t="s">
        <v>73</v>
      </c>
      <c r="H11" s="10" t="s">
        <v>74</v>
      </c>
      <c r="I11" s="11" t="s">
        <v>75</v>
      </c>
      <c r="J11" s="10" t="s">
        <v>76</v>
      </c>
      <c r="K11" s="11" t="s">
        <v>77</v>
      </c>
    </row>
    <row r="12" spans="3:13">
      <c r="C12" s="21" t="s">
        <v>78</v>
      </c>
      <c r="D12" s="123"/>
      <c r="E12" s="123"/>
      <c r="F12" s="124"/>
      <c r="G12" s="123"/>
      <c r="H12" s="125"/>
      <c r="I12" s="126"/>
      <c r="J12" s="126"/>
      <c r="K12" s="101">
        <f>I12-J12</f>
        <v>0</v>
      </c>
    </row>
    <row r="13" spans="3:13">
      <c r="C13" s="22" t="s">
        <v>79</v>
      </c>
      <c r="D13" s="127"/>
      <c r="E13" s="127"/>
      <c r="F13" s="128"/>
      <c r="G13" s="127"/>
      <c r="H13" s="129"/>
      <c r="I13" s="130"/>
      <c r="J13" s="130"/>
      <c r="K13" s="102">
        <f t="shared" ref="K13:K18" si="0">I13-J13</f>
        <v>0</v>
      </c>
    </row>
    <row r="14" spans="3:13">
      <c r="C14" s="22" t="s">
        <v>80</v>
      </c>
      <c r="D14" s="127"/>
      <c r="E14" s="127"/>
      <c r="F14" s="128"/>
      <c r="G14" s="127"/>
      <c r="H14" s="129"/>
      <c r="I14" s="130"/>
      <c r="J14" s="130"/>
      <c r="K14" s="102">
        <f t="shared" si="0"/>
        <v>0</v>
      </c>
    </row>
    <row r="15" spans="3:13">
      <c r="C15" s="22" t="s">
        <v>81</v>
      </c>
      <c r="D15" s="127"/>
      <c r="E15" s="127"/>
      <c r="F15" s="128"/>
      <c r="G15" s="127"/>
      <c r="H15" s="129"/>
      <c r="I15" s="130"/>
      <c r="J15" s="130"/>
      <c r="K15" s="102">
        <f t="shared" si="0"/>
        <v>0</v>
      </c>
    </row>
    <row r="16" spans="3:13">
      <c r="C16" s="22" t="s">
        <v>82</v>
      </c>
      <c r="D16" s="127"/>
      <c r="E16" s="127"/>
      <c r="F16" s="128"/>
      <c r="G16" s="127"/>
      <c r="H16" s="129"/>
      <c r="I16" s="130"/>
      <c r="J16" s="130"/>
      <c r="K16" s="102">
        <f t="shared" si="0"/>
        <v>0</v>
      </c>
    </row>
    <row r="17" spans="3:11">
      <c r="C17" s="22" t="s">
        <v>83</v>
      </c>
      <c r="D17" s="127"/>
      <c r="E17" s="127"/>
      <c r="F17" s="128"/>
      <c r="G17" s="127"/>
      <c r="H17" s="129"/>
      <c r="I17" s="130"/>
      <c r="J17" s="130"/>
      <c r="K17" s="102">
        <f t="shared" si="0"/>
        <v>0</v>
      </c>
    </row>
    <row r="18" spans="3:11">
      <c r="C18" s="22" t="s">
        <v>84</v>
      </c>
      <c r="D18" s="127"/>
      <c r="E18" s="127"/>
      <c r="F18" s="128"/>
      <c r="G18" s="127"/>
      <c r="H18" s="129"/>
      <c r="I18" s="130"/>
      <c r="J18" s="130"/>
      <c r="K18" s="102">
        <f t="shared" si="0"/>
        <v>0</v>
      </c>
    </row>
    <row r="19" spans="3:11">
      <c r="C19" s="22" t="s">
        <v>85</v>
      </c>
      <c r="D19" s="127"/>
      <c r="E19" s="127"/>
      <c r="F19" s="128"/>
      <c r="G19" s="127"/>
      <c r="H19" s="129"/>
      <c r="I19" s="130"/>
      <c r="J19" s="130"/>
      <c r="K19" s="102">
        <f t="shared" ref="K19" si="1">I19-J19</f>
        <v>0</v>
      </c>
    </row>
    <row r="21" spans="3:11">
      <c r="C21" s="136">
        <f>_SetUP!$E$35</f>
        <v>0</v>
      </c>
      <c r="G21" s="10" t="s">
        <v>86</v>
      </c>
      <c r="H21" s="10" t="s">
        <v>74</v>
      </c>
      <c r="I21" s="11" t="s">
        <v>75</v>
      </c>
      <c r="J21" s="10" t="s">
        <v>76</v>
      </c>
      <c r="K21" s="11" t="s">
        <v>77</v>
      </c>
    </row>
    <row r="22" spans="3:11">
      <c r="C22" s="58">
        <f>_SetUP!$E$36</f>
        <v>0</v>
      </c>
      <c r="G22" s="23" t="str">
        <f>IF(I22&lt;&gt;0,"Total in","")</f>
        <v/>
      </c>
      <c r="H22" s="12" t="s">
        <v>87</v>
      </c>
      <c r="I22" s="101">
        <f>SUMIFS(I$12:I$18,$H$12:$H$18,$H22)</f>
        <v>0</v>
      </c>
      <c r="J22" s="101">
        <f t="shared" ref="J22:J23" si="2">SUMIFS(J$12:J$18,$H$12:$H$18,$H22)</f>
        <v>0</v>
      </c>
      <c r="K22" s="101">
        <f>I22-J22</f>
        <v>0</v>
      </c>
    </row>
    <row r="23" spans="3:11">
      <c r="C23" s="137" t="s">
        <v>88</v>
      </c>
      <c r="D23" s="8"/>
      <c r="G23" s="24" t="str">
        <f t="shared" ref="G23" si="3">IF(I23&lt;&gt;0,"Total in","")</f>
        <v/>
      </c>
      <c r="H23" s="13" t="s">
        <v>89</v>
      </c>
      <c r="I23" s="101">
        <f t="shared" ref="I23" si="4">SUMIFS(I$12:I$18,$H$12:$H$18,$H23)</f>
        <v>0</v>
      </c>
      <c r="J23" s="101">
        <f t="shared" si="2"/>
        <v>0</v>
      </c>
      <c r="K23" s="102">
        <f t="shared" ref="K23:K24" si="5">I23-J23</f>
        <v>0</v>
      </c>
    </row>
    <row r="24" spans="3:11">
      <c r="C24" s="138">
        <f>Org_Name</f>
        <v>0</v>
      </c>
      <c r="G24" s="24" t="str">
        <f>IF(I24&lt;&gt;0,"Total in national currency","")</f>
        <v/>
      </c>
      <c r="H24" s="143" t="str">
        <f>K2</f>
        <v>UAH</v>
      </c>
      <c r="I24" s="101">
        <f>SUMIFS(I$12:I$18,$H$12:$H$18,"&lt;&gt;EUR",$H$12:$H$18,"&lt;&gt;USD")</f>
        <v>0</v>
      </c>
      <c r="J24" s="101">
        <f>SUMIFS(J$12:J$18,$H$12:$H$18,"&lt;&gt;EUR",$H$12:$H$18,"&lt;&gt;USD")</f>
        <v>0</v>
      </c>
      <c r="K24" s="102">
        <f t="shared" si="5"/>
        <v>0</v>
      </c>
    </row>
    <row r="25" spans="3:11">
      <c r="C25" s="138"/>
      <c r="G25" s="25"/>
    </row>
    <row r="26" spans="3:11" ht="23.25">
      <c r="C26" s="138"/>
      <c r="G26" s="148" t="str">
        <f>"National bank Exchange rates as of 31 Dec "&amp;_SetUP!$E$31</f>
        <v xml:space="preserve">National bank Exchange rates as of 31 Dec </v>
      </c>
      <c r="H26" s="147" t="s">
        <v>90</v>
      </c>
      <c r="I26" s="131"/>
    </row>
    <row r="27" spans="3:11" ht="23.25">
      <c r="C27" s="136">
        <f>_SetUP!$E$38</f>
        <v>0</v>
      </c>
      <c r="G27" s="149"/>
      <c r="H27" s="147" t="s">
        <v>91</v>
      </c>
      <c r="I27" s="131"/>
      <c r="J27" s="42"/>
    </row>
    <row r="28" spans="3:11">
      <c r="C28" s="58">
        <f>_SetUP!$E$39</f>
        <v>0</v>
      </c>
      <c r="G28" s="26"/>
      <c r="H28" s="4"/>
      <c r="I28" s="4"/>
      <c r="J28" s="4"/>
      <c r="K28" s="4"/>
    </row>
    <row r="29" spans="3:11" ht="11.1" thickBot="1">
      <c r="C29" s="137" t="s">
        <v>88</v>
      </c>
      <c r="D29" s="8"/>
      <c r="G29" s="27" t="s">
        <v>92</v>
      </c>
      <c r="H29" s="28" t="str">
        <f>K2</f>
        <v>UAH</v>
      </c>
      <c r="I29" s="103">
        <f>$I$26*I22+I23*$I$27+I24</f>
        <v>0</v>
      </c>
      <c r="J29" s="103">
        <f>$I$26*J22+J23*$I$27+J24</f>
        <v>0</v>
      </c>
      <c r="K29" s="103">
        <f>I29-J29</f>
        <v>0</v>
      </c>
    </row>
    <row r="30" spans="3:11" ht="11.1" thickTop="1">
      <c r="C30" s="138">
        <f>_SetUP!$E$40</f>
        <v>0</v>
      </c>
    </row>
  </sheetData>
  <mergeCells count="1">
    <mergeCell ref="G26:G27"/>
  </mergeCells>
  <phoneticPr fontId="13" type="noConversion"/>
  <pageMargins left="0.25" right="0.25" top="0.75" bottom="0.75" header="0.3" footer="0.3"/>
  <pageSetup paperSize="9" scale="9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8A20-51F9-44F8-9325-07F56B5E43CC}">
  <sheetPr>
    <pageSetUpPr fitToPage="1"/>
  </sheetPr>
  <dimension ref="A1:N62"/>
  <sheetViews>
    <sheetView showGridLines="0" showRowColHeaders="0" topLeftCell="B1" zoomScaleNormal="100" workbookViewId="0">
      <selection activeCell="C17" sqref="C17"/>
    </sheetView>
  </sheetViews>
  <sheetFormatPr defaultColWidth="0" defaultRowHeight="10.5"/>
  <cols>
    <col min="1" max="1" width="2.5703125" style="1" hidden="1" customWidth="1"/>
    <col min="2" max="2" width="1.5703125" style="1" customWidth="1"/>
    <col min="3" max="3" width="8.42578125" style="1" customWidth="1"/>
    <col min="4" max="4" width="39.85546875" style="1" customWidth="1"/>
    <col min="5" max="13" width="14.7109375" style="1" customWidth="1"/>
    <col min="14" max="14" width="1.5703125" style="1" customWidth="1"/>
    <col min="15" max="16384" width="8.7109375" style="1" hidden="1"/>
  </cols>
  <sheetData>
    <row r="1" spans="3:13" s="34" customFormat="1" ht="5.45"/>
    <row r="2" spans="3:13" ht="18.600000000000001">
      <c r="C2" s="4"/>
      <c r="D2" s="59">
        <f>Org_Name</f>
        <v>0</v>
      </c>
      <c r="E2" s="4"/>
      <c r="F2" s="4"/>
      <c r="G2" s="58">
        <f>_SetUP!$E$35</f>
        <v>0</v>
      </c>
      <c r="H2" s="58"/>
      <c r="I2" s="58">
        <f>_SetUP!$E$38</f>
        <v>0</v>
      </c>
      <c r="J2" s="4"/>
      <c r="K2" s="4"/>
      <c r="L2" s="14" t="s">
        <v>33</v>
      </c>
      <c r="M2" s="100" t="str">
        <f>_SetUP!$E$33</f>
        <v>UAH</v>
      </c>
    </row>
    <row r="3" spans="3:13" s="60" customFormat="1" ht="8.1">
      <c r="D3" s="63" t="s">
        <v>28</v>
      </c>
      <c r="G3" s="139" t="s">
        <v>93</v>
      </c>
      <c r="H3" s="140"/>
      <c r="I3" s="139" t="s">
        <v>93</v>
      </c>
      <c r="L3" s="61"/>
      <c r="M3" s="62"/>
    </row>
    <row r="4" spans="3:13">
      <c r="C4" s="4"/>
      <c r="D4" s="58">
        <f>Org_Tax_ID</f>
        <v>0</v>
      </c>
      <c r="E4" s="4"/>
      <c r="F4" s="4"/>
      <c r="G4" s="58">
        <f>_SetUP!$E$36</f>
        <v>0</v>
      </c>
      <c r="H4" s="58"/>
      <c r="I4" s="58">
        <f>_SetUP!$E$39</f>
        <v>0</v>
      </c>
      <c r="J4" s="4"/>
      <c r="K4" s="4"/>
      <c r="L4" s="4"/>
      <c r="M4" s="4"/>
    </row>
    <row r="5" spans="3:13" s="60" customFormat="1" ht="8.1">
      <c r="D5" s="63" t="str">
        <f>_SetUP!$D$26</f>
        <v>Organization ID:</v>
      </c>
      <c r="G5" s="139" t="s">
        <v>94</v>
      </c>
      <c r="H5" s="140"/>
      <c r="I5" s="139" t="s">
        <v>94</v>
      </c>
      <c r="L5" s="61"/>
      <c r="M5" s="62"/>
    </row>
    <row r="6" spans="3:13">
      <c r="C6" s="4"/>
      <c r="D6" s="58">
        <f>Org_Address</f>
        <v>0</v>
      </c>
      <c r="E6" s="4"/>
      <c r="F6" s="4"/>
      <c r="G6" s="58"/>
      <c r="H6" s="58"/>
      <c r="I6" s="58"/>
      <c r="J6" s="4"/>
      <c r="K6" s="4"/>
      <c r="L6" s="4"/>
      <c r="M6" s="4"/>
    </row>
    <row r="7" spans="3:13" s="60" customFormat="1" ht="8.1">
      <c r="D7" s="63" t="s">
        <v>30</v>
      </c>
      <c r="G7" s="139" t="s">
        <v>88</v>
      </c>
      <c r="H7" s="140"/>
      <c r="I7" s="139" t="s">
        <v>88</v>
      </c>
      <c r="L7" s="61"/>
      <c r="M7" s="62"/>
    </row>
    <row r="8" spans="3:13" s="60" customFormat="1">
      <c r="D8" s="91"/>
      <c r="E8" s="92"/>
      <c r="F8" s="92"/>
      <c r="G8" s="141">
        <f>Org_Name</f>
        <v>0</v>
      </c>
      <c r="H8" s="142"/>
      <c r="I8" s="138">
        <f>_SetUP!$E$40</f>
        <v>0</v>
      </c>
      <c r="L8" s="61"/>
      <c r="M8" s="62"/>
    </row>
    <row r="9" spans="3:13" s="34" customFormat="1" ht="5.45"/>
    <row r="10" spans="3:13" s="15" customFormat="1">
      <c r="C10" s="64"/>
      <c r="D10" s="64"/>
      <c r="E10" s="43"/>
      <c r="F10" s="43">
        <f>'_Org_Funding and Cash-Flow'!$H12</f>
        <v>0</v>
      </c>
      <c r="G10" s="43">
        <f>'_Org_Funding and Cash-Flow'!$H13</f>
        <v>0</v>
      </c>
      <c r="H10" s="43">
        <f>'_Org_Funding and Cash-Flow'!$H14</f>
        <v>0</v>
      </c>
      <c r="I10" s="43">
        <f>'_Org_Funding and Cash-Flow'!$H15</f>
        <v>0</v>
      </c>
      <c r="J10" s="43">
        <f>'_Org_Funding and Cash-Flow'!$H16</f>
        <v>0</v>
      </c>
      <c r="K10" s="43">
        <f>'_Org_Funding and Cash-Flow'!$H17</f>
        <v>0</v>
      </c>
      <c r="L10" s="43">
        <f>'_Org_Funding and Cash-Flow'!$H18</f>
        <v>0</v>
      </c>
      <c r="M10" s="43">
        <f>'_Org_Funding and Cash-Flow'!$H19</f>
        <v>0</v>
      </c>
    </row>
    <row r="11" spans="3:13" s="34" customFormat="1" ht="5.45"/>
    <row r="12" spans="3:13" ht="18.600000000000001">
      <c r="C12" s="5" t="s">
        <v>95</v>
      </c>
      <c r="D12" s="4"/>
      <c r="E12" s="33" t="s">
        <v>96</v>
      </c>
      <c r="F12" s="33" t="s">
        <v>78</v>
      </c>
      <c r="G12" s="33" t="s">
        <v>79</v>
      </c>
      <c r="H12" s="33" t="s">
        <v>80</v>
      </c>
      <c r="I12" s="33" t="s">
        <v>81</v>
      </c>
      <c r="J12" s="33" t="s">
        <v>82</v>
      </c>
      <c r="K12" s="33" t="s">
        <v>83</v>
      </c>
      <c r="L12" s="33" t="s">
        <v>84</v>
      </c>
      <c r="M12" s="33" t="s">
        <v>85</v>
      </c>
    </row>
    <row r="13" spans="3:13" s="30" customFormat="1" ht="18">
      <c r="C13" s="29"/>
      <c r="E13" s="32"/>
      <c r="F13" s="31">
        <f>'_Org_Funding and Cash-Flow'!D12</f>
        <v>0</v>
      </c>
      <c r="G13" s="31">
        <f>'_Org_Funding and Cash-Flow'!D13</f>
        <v>0</v>
      </c>
      <c r="H13" s="31">
        <f>'_Org_Funding and Cash-Flow'!D14</f>
        <v>0</v>
      </c>
      <c r="I13" s="31">
        <f>'_Org_Funding and Cash-Flow'!D15</f>
        <v>0</v>
      </c>
      <c r="J13" s="31">
        <f>'_Org_Funding and Cash-Flow'!D16</f>
        <v>0</v>
      </c>
      <c r="K13" s="31">
        <f>'_Org_Funding and Cash-Flow'!D17</f>
        <v>0</v>
      </c>
      <c r="L13" s="31">
        <f>'_Org_Funding and Cash-Flow'!D18</f>
        <v>0</v>
      </c>
      <c r="M13" s="31">
        <f>'_Org_Funding and Cash-Flow'!D19</f>
        <v>0</v>
      </c>
    </row>
    <row r="14" spans="3:13" s="16" customFormat="1">
      <c r="E14" s="36"/>
      <c r="F14" s="37">
        <f>'_Org_Funding and Cash-Flow'!E12</f>
        <v>0</v>
      </c>
      <c r="G14" s="37">
        <f>'_Org_Funding and Cash-Flow'!E13</f>
        <v>0</v>
      </c>
      <c r="H14" s="37">
        <f>'_Org_Funding and Cash-Flow'!E14</f>
        <v>0</v>
      </c>
      <c r="I14" s="37">
        <f>'_Org_Funding and Cash-Flow'!E15</f>
        <v>0</v>
      </c>
      <c r="J14" s="37">
        <f>'_Org_Funding and Cash-Flow'!E16</f>
        <v>0</v>
      </c>
      <c r="K14" s="37">
        <f>'_Org_Funding and Cash-Flow'!E17</f>
        <v>0</v>
      </c>
      <c r="L14" s="37">
        <f>'_Org_Funding and Cash-Flow'!E18</f>
        <v>0</v>
      </c>
      <c r="M14" s="37">
        <f>'_Org_Funding and Cash-Flow'!E19</f>
        <v>0</v>
      </c>
    </row>
    <row r="15" spans="3:13" ht="11.1" thickBot="1">
      <c r="C15" s="18" t="s">
        <v>97</v>
      </c>
      <c r="D15" s="18" t="s">
        <v>98</v>
      </c>
      <c r="E15" s="19" t="s">
        <v>99</v>
      </c>
      <c r="F15" s="19" t="s">
        <v>99</v>
      </c>
      <c r="G15" s="19" t="s">
        <v>99</v>
      </c>
      <c r="H15" s="19" t="s">
        <v>99</v>
      </c>
      <c r="I15" s="19" t="s">
        <v>99</v>
      </c>
      <c r="J15" s="19" t="s">
        <v>99</v>
      </c>
      <c r="K15" s="19" t="s">
        <v>99</v>
      </c>
      <c r="L15" s="19" t="s">
        <v>99</v>
      </c>
      <c r="M15" s="19" t="s">
        <v>99</v>
      </c>
    </row>
    <row r="16" spans="3:13" ht="11.1" thickTop="1">
      <c r="C16" s="20" t="s">
        <v>100</v>
      </c>
      <c r="D16" s="17"/>
      <c r="E16" s="57">
        <f>SUM(F16:M16)</f>
        <v>0</v>
      </c>
      <c r="F16" s="38">
        <f>SUM(F17:F20)</f>
        <v>0</v>
      </c>
      <c r="G16" s="38">
        <f t="shared" ref="G16:M16" si="0">SUM(G17:G20)</f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</row>
    <row r="17" spans="3:13">
      <c r="C17" s="119"/>
      <c r="D17" s="6" t="str">
        <f>IFERROR(INDEX(TB_CoA[],MATCH("A"&amp;C17,TB_CoA[AccRef],0),3),"")</f>
        <v/>
      </c>
      <c r="E17" s="40">
        <f>SUM(F17:M17)</f>
        <v>0</v>
      </c>
      <c r="F17" s="121"/>
      <c r="G17" s="121"/>
      <c r="H17" s="121"/>
      <c r="I17" s="121"/>
      <c r="J17" s="121"/>
      <c r="K17" s="121"/>
      <c r="L17" s="121"/>
      <c r="M17" s="121">
        <f>-ABS(IF(AND(M$10&lt;&gt;"USD",M$10&lt;&gt;"EUR"),'_Org_Funding and Cash-Flow'!$J18,'_Org_Funding and Cash-Flow'!$J18*IF(M$10="USD",'_Org_Funding and Cash-Flow'!$I$26,IF(M$10="EUR",'_Org_Funding and Cash-Flow'!$I$27,0))))</f>
        <v>0</v>
      </c>
    </row>
    <row r="18" spans="3:13">
      <c r="C18" s="119"/>
      <c r="D18" s="6" t="str">
        <f>IFERROR(INDEX(TB_CoA[],MATCH("A"&amp;C18,TB_CoA[AccRef],0),3),"")</f>
        <v/>
      </c>
      <c r="E18" s="40">
        <f t="shared" ref="E18:E20" si="1">SUM(F18:M18)</f>
        <v>0</v>
      </c>
      <c r="F18" s="121"/>
      <c r="G18" s="121"/>
      <c r="H18" s="121"/>
      <c r="I18" s="121"/>
      <c r="J18" s="121"/>
      <c r="K18" s="121"/>
      <c r="L18" s="121"/>
      <c r="M18" s="121"/>
    </row>
    <row r="19" spans="3:13">
      <c r="C19" s="119"/>
      <c r="D19" s="6" t="str">
        <f>IFERROR(INDEX(TB_CoA[],MATCH("A"&amp;C19,TB_CoA[AccRef],0),3),"")</f>
        <v/>
      </c>
      <c r="E19" s="40">
        <f t="shared" si="1"/>
        <v>0</v>
      </c>
      <c r="F19" s="121"/>
      <c r="G19" s="121"/>
      <c r="H19" s="121"/>
      <c r="I19" s="121"/>
      <c r="J19" s="121"/>
      <c r="K19" s="121"/>
      <c r="L19" s="121"/>
      <c r="M19" s="121"/>
    </row>
    <row r="20" spans="3:13" ht="11.1" thickBot="1">
      <c r="C20" s="119"/>
      <c r="D20" s="6" t="str">
        <f>IFERROR(INDEX(TB_CoA[],MATCH("A"&amp;C20,TB_CoA[AccRef],0),3),"")</f>
        <v/>
      </c>
      <c r="E20" s="40">
        <f t="shared" si="1"/>
        <v>0</v>
      </c>
      <c r="F20" s="121"/>
      <c r="G20" s="121"/>
      <c r="H20" s="121"/>
      <c r="I20" s="121"/>
      <c r="J20" s="121"/>
      <c r="K20" s="121"/>
      <c r="L20" s="121"/>
      <c r="M20" s="121"/>
    </row>
    <row r="21" spans="3:13" ht="11.45" thickTop="1" thickBot="1">
      <c r="C21" s="52" t="s">
        <v>101</v>
      </c>
      <c r="D21" s="52"/>
      <c r="E21" s="53">
        <f>SUM(E17:E20)</f>
        <v>0</v>
      </c>
      <c r="F21" s="54">
        <f t="shared" ref="F21:M21" si="2">SUM(F17:F20)</f>
        <v>0</v>
      </c>
      <c r="G21" s="54">
        <f t="shared" si="2"/>
        <v>0</v>
      </c>
      <c r="H21" s="54">
        <f t="shared" si="2"/>
        <v>0</v>
      </c>
      <c r="I21" s="54">
        <f t="shared" si="2"/>
        <v>0</v>
      </c>
      <c r="J21" s="54">
        <f t="shared" si="2"/>
        <v>0</v>
      </c>
      <c r="K21" s="54">
        <f t="shared" si="2"/>
        <v>0</v>
      </c>
      <c r="L21" s="54">
        <f t="shared" si="2"/>
        <v>0</v>
      </c>
      <c r="M21" s="54">
        <f t="shared" si="2"/>
        <v>0</v>
      </c>
    </row>
    <row r="22" spans="3:13" s="34" customFormat="1" ht="6.6" thickTop="1" thickBot="1">
      <c r="C22" s="35"/>
      <c r="D22" s="35"/>
      <c r="E22" s="41"/>
      <c r="F22" s="39"/>
      <c r="G22" s="39"/>
      <c r="H22" s="39"/>
      <c r="I22" s="39"/>
      <c r="J22" s="39"/>
      <c r="K22" s="39"/>
      <c r="L22" s="39"/>
      <c r="M22" s="39"/>
    </row>
    <row r="23" spans="3:13">
      <c r="C23" s="46" t="s">
        <v>65</v>
      </c>
      <c r="D23" s="47"/>
      <c r="E23" s="48">
        <f t="shared" ref="E23:E58" si="3">SUM(F23:M23)</f>
        <v>0</v>
      </c>
      <c r="F23" s="49">
        <f>SUM(F24:F33)</f>
        <v>0</v>
      </c>
      <c r="G23" s="49">
        <f t="shared" ref="G23:M23" si="4">SUM(G24:G33)</f>
        <v>0</v>
      </c>
      <c r="H23" s="49">
        <f t="shared" si="4"/>
        <v>0</v>
      </c>
      <c r="I23" s="49">
        <f t="shared" si="4"/>
        <v>0</v>
      </c>
      <c r="J23" s="49">
        <f t="shared" si="4"/>
        <v>0</v>
      </c>
      <c r="K23" s="49">
        <f t="shared" si="4"/>
        <v>0</v>
      </c>
      <c r="L23" s="49">
        <f t="shared" si="4"/>
        <v>0</v>
      </c>
      <c r="M23" s="49">
        <f t="shared" si="4"/>
        <v>0</v>
      </c>
    </row>
    <row r="24" spans="3:13">
      <c r="C24" s="119"/>
      <c r="D24" s="6" t="str">
        <f>IFERROR(INDEX(TB_CoA[],MATCH("A"&amp;C24,TB_CoA[AccRef],0),3),"")</f>
        <v/>
      </c>
      <c r="E24" s="40">
        <f t="shared" si="3"/>
        <v>0</v>
      </c>
      <c r="F24" s="121"/>
      <c r="G24" s="121"/>
      <c r="H24" s="121"/>
      <c r="I24" s="121"/>
      <c r="J24" s="121"/>
      <c r="K24" s="121"/>
      <c r="L24" s="121"/>
      <c r="M24" s="121"/>
    </row>
    <row r="25" spans="3:13">
      <c r="C25" s="119"/>
      <c r="D25" s="6" t="str">
        <f>IFERROR(INDEX(TB_CoA[],MATCH("A"&amp;C25,TB_CoA[AccRef],0),3),"")</f>
        <v/>
      </c>
      <c r="E25" s="40">
        <f t="shared" si="3"/>
        <v>0</v>
      </c>
      <c r="F25" s="121"/>
      <c r="G25" s="121"/>
      <c r="H25" s="121"/>
      <c r="I25" s="121"/>
      <c r="J25" s="121"/>
      <c r="K25" s="121"/>
      <c r="L25" s="121"/>
      <c r="M25" s="121"/>
    </row>
    <row r="26" spans="3:13">
      <c r="C26" s="119"/>
      <c r="D26" s="6" t="str">
        <f>IFERROR(INDEX(TB_CoA[],MATCH("A"&amp;C26,TB_CoA[AccRef],0),3),"")</f>
        <v/>
      </c>
      <c r="E26" s="40">
        <f t="shared" si="3"/>
        <v>0</v>
      </c>
      <c r="F26" s="121"/>
      <c r="G26" s="121"/>
      <c r="H26" s="121"/>
      <c r="I26" s="121"/>
      <c r="J26" s="121"/>
      <c r="K26" s="121"/>
      <c r="L26" s="121"/>
      <c r="M26" s="121"/>
    </row>
    <row r="27" spans="3:13">
      <c r="C27" s="119"/>
      <c r="D27" s="6" t="str">
        <f>IFERROR(INDEX(TB_CoA[],MATCH("A"&amp;C27,TB_CoA[AccRef],0),3),"")</f>
        <v/>
      </c>
      <c r="E27" s="40">
        <f t="shared" si="3"/>
        <v>0</v>
      </c>
      <c r="F27" s="121"/>
      <c r="G27" s="121"/>
      <c r="H27" s="121"/>
      <c r="I27" s="121"/>
      <c r="J27" s="121"/>
      <c r="K27" s="121"/>
      <c r="L27" s="121"/>
      <c r="M27" s="121"/>
    </row>
    <row r="28" spans="3:13">
      <c r="C28" s="119"/>
      <c r="D28" s="6" t="str">
        <f>IFERROR(INDEX(TB_CoA[],MATCH("A"&amp;C28,TB_CoA[AccRef],0),3),"")</f>
        <v/>
      </c>
      <c r="E28" s="40">
        <f t="shared" si="3"/>
        <v>0</v>
      </c>
      <c r="F28" s="121"/>
      <c r="G28" s="121"/>
      <c r="H28" s="121"/>
      <c r="I28" s="121"/>
      <c r="J28" s="121"/>
      <c r="K28" s="121"/>
      <c r="L28" s="121"/>
      <c r="M28" s="121"/>
    </row>
    <row r="29" spans="3:13">
      <c r="C29" s="119"/>
      <c r="D29" s="6" t="str">
        <f>IFERROR(INDEX(TB_CoA[],MATCH("A"&amp;C29,TB_CoA[AccRef],0),3),"")</f>
        <v/>
      </c>
      <c r="E29" s="40">
        <f t="shared" si="3"/>
        <v>0</v>
      </c>
      <c r="F29" s="121"/>
      <c r="G29" s="121"/>
      <c r="H29" s="121"/>
      <c r="I29" s="121"/>
      <c r="J29" s="121"/>
      <c r="K29" s="121"/>
      <c r="L29" s="121"/>
      <c r="M29" s="121"/>
    </row>
    <row r="30" spans="3:13">
      <c r="C30" s="119"/>
      <c r="D30" s="6" t="str">
        <f>IFERROR(INDEX(TB_CoA[],MATCH("A"&amp;C30,TB_CoA[AccRef],0),3),"")</f>
        <v/>
      </c>
      <c r="E30" s="40">
        <f t="shared" si="3"/>
        <v>0</v>
      </c>
      <c r="F30" s="121"/>
      <c r="G30" s="121"/>
      <c r="H30" s="121"/>
      <c r="I30" s="121"/>
      <c r="J30" s="121"/>
      <c r="K30" s="121"/>
      <c r="L30" s="121"/>
      <c r="M30" s="121"/>
    </row>
    <row r="31" spans="3:13">
      <c r="C31" s="119"/>
      <c r="D31" s="6" t="str">
        <f>IFERROR(INDEX(TB_CoA[],MATCH("A"&amp;C31,TB_CoA[AccRef],0),3),"")</f>
        <v/>
      </c>
      <c r="E31" s="40">
        <f t="shared" si="3"/>
        <v>0</v>
      </c>
      <c r="F31" s="121"/>
      <c r="G31" s="121"/>
      <c r="H31" s="121"/>
      <c r="I31" s="121"/>
      <c r="J31" s="121"/>
      <c r="K31" s="121"/>
      <c r="L31" s="121"/>
      <c r="M31" s="121"/>
    </row>
    <row r="32" spans="3:13">
      <c r="C32" s="119"/>
      <c r="D32" s="6" t="str">
        <f>IFERROR(INDEX(TB_CoA[],MATCH("A"&amp;C32,TB_CoA[AccRef],0),3),"")</f>
        <v/>
      </c>
      <c r="E32" s="40">
        <f t="shared" si="3"/>
        <v>0</v>
      </c>
      <c r="F32" s="121"/>
      <c r="G32" s="121"/>
      <c r="H32" s="121"/>
      <c r="I32" s="121"/>
      <c r="J32" s="121"/>
      <c r="K32" s="121"/>
      <c r="L32" s="121"/>
      <c r="M32" s="121"/>
    </row>
    <row r="33" spans="3:13" ht="11.1" thickBot="1">
      <c r="C33" s="119"/>
      <c r="D33" s="6" t="str">
        <f>IFERROR(INDEX(TB_CoA[],MATCH("A"&amp;C33,TB_CoA[AccRef],0),3),"")</f>
        <v/>
      </c>
      <c r="E33" s="40">
        <f t="shared" si="3"/>
        <v>0</v>
      </c>
      <c r="F33" s="121"/>
      <c r="G33" s="121"/>
      <c r="H33" s="121"/>
      <c r="I33" s="121"/>
      <c r="J33" s="121"/>
      <c r="K33" s="121"/>
      <c r="L33" s="121"/>
      <c r="M33" s="121"/>
    </row>
    <row r="34" spans="3:13">
      <c r="C34" s="46" t="s">
        <v>66</v>
      </c>
      <c r="D34" s="47"/>
      <c r="E34" s="48">
        <f t="shared" si="3"/>
        <v>0</v>
      </c>
      <c r="F34" s="49">
        <f>SUM(F35:F44)</f>
        <v>0</v>
      </c>
      <c r="G34" s="49">
        <f t="shared" ref="G34" si="5">SUM(G35:G44)</f>
        <v>0</v>
      </c>
      <c r="H34" s="49">
        <f t="shared" ref="H34" si="6">SUM(H35:H44)</f>
        <v>0</v>
      </c>
      <c r="I34" s="49">
        <f t="shared" ref="I34" si="7">SUM(I35:I44)</f>
        <v>0</v>
      </c>
      <c r="J34" s="49">
        <f t="shared" ref="J34" si="8">SUM(J35:J44)</f>
        <v>0</v>
      </c>
      <c r="K34" s="49">
        <f t="shared" ref="K34" si="9">SUM(K35:K44)</f>
        <v>0</v>
      </c>
      <c r="L34" s="49">
        <f t="shared" ref="L34" si="10">SUM(L35:L44)</f>
        <v>0</v>
      </c>
      <c r="M34" s="49">
        <f t="shared" ref="M34" si="11">SUM(M35:M44)</f>
        <v>0</v>
      </c>
    </row>
    <row r="35" spans="3:13">
      <c r="C35" s="119"/>
      <c r="D35" s="6" t="str">
        <f>IFERROR(INDEX(TB_CoA[],MATCH("A"&amp;C35,TB_CoA[AccRef],0),3),"")</f>
        <v/>
      </c>
      <c r="E35" s="40">
        <f t="shared" si="3"/>
        <v>0</v>
      </c>
      <c r="F35" s="121"/>
      <c r="G35" s="121"/>
      <c r="H35" s="121"/>
      <c r="I35" s="121"/>
      <c r="J35" s="121"/>
      <c r="K35" s="121"/>
      <c r="L35" s="121"/>
      <c r="M35" s="121"/>
    </row>
    <row r="36" spans="3:13">
      <c r="C36" s="119"/>
      <c r="D36" s="6" t="str">
        <f>IFERROR(INDEX(TB_CoA[],MATCH("A"&amp;C36,TB_CoA[AccRef],0),3),"")</f>
        <v/>
      </c>
      <c r="E36" s="40">
        <f t="shared" si="3"/>
        <v>0</v>
      </c>
      <c r="F36" s="121"/>
      <c r="G36" s="121"/>
      <c r="H36" s="121"/>
      <c r="I36" s="121"/>
      <c r="J36" s="121"/>
      <c r="K36" s="121"/>
      <c r="L36" s="121"/>
      <c r="M36" s="121"/>
    </row>
    <row r="37" spans="3:13">
      <c r="C37" s="119"/>
      <c r="D37" s="6" t="str">
        <f>IFERROR(INDEX(TB_CoA[],MATCH("A"&amp;C37,TB_CoA[AccRef],0),3),"")</f>
        <v/>
      </c>
      <c r="E37" s="40">
        <f t="shared" si="3"/>
        <v>0</v>
      </c>
      <c r="F37" s="121"/>
      <c r="G37" s="121"/>
      <c r="H37" s="121"/>
      <c r="I37" s="121"/>
      <c r="J37" s="121"/>
      <c r="K37" s="121"/>
      <c r="L37" s="121"/>
      <c r="M37" s="121"/>
    </row>
    <row r="38" spans="3:13">
      <c r="C38" s="119"/>
      <c r="D38" s="6" t="str">
        <f>IFERROR(INDEX(TB_CoA[],MATCH("A"&amp;C38,TB_CoA[AccRef],0),3),"")</f>
        <v/>
      </c>
      <c r="E38" s="40">
        <f t="shared" si="3"/>
        <v>0</v>
      </c>
      <c r="F38" s="121"/>
      <c r="G38" s="121"/>
      <c r="H38" s="121"/>
      <c r="I38" s="121"/>
      <c r="J38" s="121"/>
      <c r="K38" s="121"/>
      <c r="L38" s="121"/>
      <c r="M38" s="121"/>
    </row>
    <row r="39" spans="3:13">
      <c r="C39" s="119"/>
      <c r="D39" s="6" t="str">
        <f>IFERROR(INDEX(TB_CoA[],MATCH("A"&amp;C39,TB_CoA[AccRef],0),3),"")</f>
        <v/>
      </c>
      <c r="E39" s="40">
        <f t="shared" si="3"/>
        <v>0</v>
      </c>
      <c r="F39" s="121"/>
      <c r="G39" s="121"/>
      <c r="H39" s="121"/>
      <c r="I39" s="121"/>
      <c r="J39" s="121"/>
      <c r="K39" s="121"/>
      <c r="L39" s="121"/>
      <c r="M39" s="121"/>
    </row>
    <row r="40" spans="3:13">
      <c r="C40" s="119"/>
      <c r="D40" s="6" t="str">
        <f>IFERROR(INDEX(TB_CoA[],MATCH("A"&amp;C40,TB_CoA[AccRef],0),3),"")</f>
        <v/>
      </c>
      <c r="E40" s="40">
        <f t="shared" si="3"/>
        <v>0</v>
      </c>
      <c r="F40" s="121"/>
      <c r="G40" s="121"/>
      <c r="H40" s="121"/>
      <c r="I40" s="121"/>
      <c r="J40" s="121"/>
      <c r="K40" s="121"/>
      <c r="L40" s="121"/>
      <c r="M40" s="121"/>
    </row>
    <row r="41" spans="3:13">
      <c r="C41" s="119"/>
      <c r="D41" s="6" t="str">
        <f>IFERROR(INDEX(TB_CoA[],MATCH("A"&amp;C41,TB_CoA[AccRef],0),3),"")</f>
        <v/>
      </c>
      <c r="E41" s="40">
        <f t="shared" si="3"/>
        <v>0</v>
      </c>
      <c r="F41" s="121"/>
      <c r="G41" s="121"/>
      <c r="H41" s="121"/>
      <c r="I41" s="121"/>
      <c r="J41" s="121"/>
      <c r="K41" s="121"/>
      <c r="L41" s="121"/>
      <c r="M41" s="121"/>
    </row>
    <row r="42" spans="3:13">
      <c r="C42" s="119"/>
      <c r="D42" s="6" t="str">
        <f>IFERROR(INDEX(TB_CoA[],MATCH("A"&amp;C42,TB_CoA[AccRef],0),3),"")</f>
        <v/>
      </c>
      <c r="E42" s="40">
        <f t="shared" si="3"/>
        <v>0</v>
      </c>
      <c r="F42" s="121"/>
      <c r="G42" s="121"/>
      <c r="H42" s="121"/>
      <c r="I42" s="121"/>
      <c r="J42" s="121"/>
      <c r="K42" s="121"/>
      <c r="L42" s="121"/>
      <c r="M42" s="121"/>
    </row>
    <row r="43" spans="3:13">
      <c r="C43" s="119"/>
      <c r="D43" s="6" t="str">
        <f>IFERROR(INDEX(TB_CoA[],MATCH("A"&amp;C43,TB_CoA[AccRef],0),3),"")</f>
        <v/>
      </c>
      <c r="E43" s="40">
        <f t="shared" si="3"/>
        <v>0</v>
      </c>
      <c r="F43" s="121"/>
      <c r="G43" s="121"/>
      <c r="H43" s="121"/>
      <c r="I43" s="121"/>
      <c r="J43" s="121"/>
      <c r="K43" s="121"/>
      <c r="L43" s="121"/>
      <c r="M43" s="121"/>
    </row>
    <row r="44" spans="3:13" ht="11.1" thickBot="1">
      <c r="C44" s="119"/>
      <c r="D44" s="6" t="str">
        <f>IFERROR(INDEX(TB_CoA[],MATCH("A"&amp;C44,TB_CoA[AccRef],0),3),"")</f>
        <v/>
      </c>
      <c r="E44" s="40">
        <f t="shared" si="3"/>
        <v>0</v>
      </c>
      <c r="F44" s="121"/>
      <c r="G44" s="121"/>
      <c r="H44" s="121"/>
      <c r="I44" s="121"/>
      <c r="J44" s="121"/>
      <c r="K44" s="121"/>
      <c r="L44" s="121"/>
      <c r="M44" s="121"/>
    </row>
    <row r="45" spans="3:13">
      <c r="C45" s="46" t="s">
        <v>67</v>
      </c>
      <c r="D45" s="47"/>
      <c r="E45" s="48">
        <f t="shared" si="3"/>
        <v>0</v>
      </c>
      <c r="F45" s="49">
        <f>SUM(F46:F55)</f>
        <v>0</v>
      </c>
      <c r="G45" s="49">
        <f t="shared" ref="G45" si="12">SUM(G46:G55)</f>
        <v>0</v>
      </c>
      <c r="H45" s="49">
        <f t="shared" ref="H45" si="13">SUM(H46:H55)</f>
        <v>0</v>
      </c>
      <c r="I45" s="49">
        <f t="shared" ref="I45" si="14">SUM(I46:I55)</f>
        <v>0</v>
      </c>
      <c r="J45" s="49">
        <f t="shared" ref="J45" si="15">SUM(J46:J55)</f>
        <v>0</v>
      </c>
      <c r="K45" s="49">
        <f t="shared" ref="K45" si="16">SUM(K46:K55)</f>
        <v>0</v>
      </c>
      <c r="L45" s="49">
        <f t="shared" ref="L45" si="17">SUM(L46:L55)</f>
        <v>0</v>
      </c>
      <c r="M45" s="49">
        <f t="shared" ref="M45" si="18">SUM(M46:M55)</f>
        <v>0</v>
      </c>
    </row>
    <row r="46" spans="3:13">
      <c r="C46" s="119"/>
      <c r="D46" s="6" t="str">
        <f>IFERROR(INDEX(TB_CoA[],MATCH("A"&amp;C46,TB_CoA[AccRef],0),3),"")</f>
        <v/>
      </c>
      <c r="E46" s="40">
        <f t="shared" si="3"/>
        <v>0</v>
      </c>
      <c r="F46" s="121"/>
      <c r="G46" s="121"/>
      <c r="H46" s="121"/>
      <c r="I46" s="121"/>
      <c r="J46" s="121"/>
      <c r="K46" s="121"/>
      <c r="L46" s="121"/>
      <c r="M46" s="121"/>
    </row>
    <row r="47" spans="3:13">
      <c r="C47" s="119"/>
      <c r="D47" s="6" t="str">
        <f>IFERROR(INDEX(TB_CoA[],MATCH("A"&amp;C47,TB_CoA[AccRef],0),3),"")</f>
        <v/>
      </c>
      <c r="E47" s="40">
        <f t="shared" si="3"/>
        <v>0</v>
      </c>
      <c r="F47" s="121"/>
      <c r="G47" s="121"/>
      <c r="H47" s="121"/>
      <c r="I47" s="121"/>
      <c r="J47" s="121"/>
      <c r="K47" s="121"/>
      <c r="L47" s="121"/>
      <c r="M47" s="121"/>
    </row>
    <row r="48" spans="3:13">
      <c r="C48" s="119"/>
      <c r="D48" s="6" t="str">
        <f>IFERROR(INDEX(TB_CoA[],MATCH("A"&amp;C48,TB_CoA[AccRef],0),3),"")</f>
        <v/>
      </c>
      <c r="E48" s="40">
        <f t="shared" si="3"/>
        <v>0</v>
      </c>
      <c r="F48" s="121"/>
      <c r="G48" s="121"/>
      <c r="H48" s="121"/>
      <c r="I48" s="121"/>
      <c r="J48" s="121"/>
      <c r="K48" s="121"/>
      <c r="L48" s="121"/>
      <c r="M48" s="121"/>
    </row>
    <row r="49" spans="3:13">
      <c r="C49" s="119"/>
      <c r="D49" s="6" t="str">
        <f>IFERROR(INDEX(TB_CoA[],MATCH("A"&amp;C49,TB_CoA[AccRef],0),3),"")</f>
        <v/>
      </c>
      <c r="E49" s="40">
        <f t="shared" si="3"/>
        <v>0</v>
      </c>
      <c r="F49" s="121"/>
      <c r="G49" s="121"/>
      <c r="H49" s="121"/>
      <c r="I49" s="121"/>
      <c r="J49" s="121"/>
      <c r="K49" s="121"/>
      <c r="L49" s="121"/>
      <c r="M49" s="121"/>
    </row>
    <row r="50" spans="3:13">
      <c r="C50" s="119"/>
      <c r="D50" s="6" t="str">
        <f>IFERROR(INDEX(TB_CoA[],MATCH("A"&amp;C50,TB_CoA[AccRef],0),3),"")</f>
        <v/>
      </c>
      <c r="E50" s="40">
        <f t="shared" si="3"/>
        <v>0</v>
      </c>
      <c r="F50" s="121"/>
      <c r="G50" s="121"/>
      <c r="H50" s="121"/>
      <c r="I50" s="121"/>
      <c r="J50" s="121"/>
      <c r="K50" s="121"/>
      <c r="L50" s="121"/>
      <c r="M50" s="121"/>
    </row>
    <row r="51" spans="3:13">
      <c r="C51" s="119"/>
      <c r="D51" s="6" t="str">
        <f>IFERROR(INDEX(TB_CoA[],MATCH("A"&amp;C51,TB_CoA[AccRef],0),3),"")</f>
        <v/>
      </c>
      <c r="E51" s="40">
        <f t="shared" si="3"/>
        <v>0</v>
      </c>
      <c r="F51" s="121"/>
      <c r="G51" s="121"/>
      <c r="H51" s="121"/>
      <c r="I51" s="121"/>
      <c r="J51" s="121"/>
      <c r="K51" s="121"/>
      <c r="L51" s="121"/>
      <c r="M51" s="121"/>
    </row>
    <row r="52" spans="3:13">
      <c r="C52" s="119"/>
      <c r="D52" s="6" t="str">
        <f>IFERROR(INDEX(TB_CoA[],MATCH("A"&amp;C52,TB_CoA[AccRef],0),3),"")</f>
        <v/>
      </c>
      <c r="E52" s="40">
        <f t="shared" si="3"/>
        <v>0</v>
      </c>
      <c r="F52" s="121"/>
      <c r="G52" s="121"/>
      <c r="H52" s="121"/>
      <c r="I52" s="121"/>
      <c r="J52" s="121"/>
      <c r="K52" s="121"/>
      <c r="L52" s="121"/>
      <c r="M52" s="121"/>
    </row>
    <row r="53" spans="3:13">
      <c r="C53" s="119"/>
      <c r="D53" s="6" t="str">
        <f>IFERROR(INDEX(TB_CoA[],MATCH("A"&amp;C53,TB_CoA[AccRef],0),3),"")</f>
        <v/>
      </c>
      <c r="E53" s="40">
        <f t="shared" si="3"/>
        <v>0</v>
      </c>
      <c r="F53" s="121"/>
      <c r="G53" s="121"/>
      <c r="H53" s="121"/>
      <c r="I53" s="121"/>
      <c r="J53" s="121"/>
      <c r="K53" s="121"/>
      <c r="L53" s="121"/>
      <c r="M53" s="121"/>
    </row>
    <row r="54" spans="3:13">
      <c r="C54" s="119"/>
      <c r="D54" s="6" t="str">
        <f>IFERROR(INDEX(TB_CoA[],MATCH("A"&amp;C54,TB_CoA[AccRef],0),3),"")</f>
        <v/>
      </c>
      <c r="E54" s="40">
        <f t="shared" si="3"/>
        <v>0</v>
      </c>
      <c r="F54" s="121"/>
      <c r="G54" s="121"/>
      <c r="H54" s="121"/>
      <c r="I54" s="121"/>
      <c r="J54" s="121"/>
      <c r="K54" s="121"/>
      <c r="L54" s="121"/>
      <c r="M54" s="121"/>
    </row>
    <row r="55" spans="3:13" ht="11.1" thickBot="1">
      <c r="C55" s="119"/>
      <c r="D55" s="6" t="str">
        <f>IFERROR(INDEX(TB_CoA[],MATCH("A"&amp;C55,TB_CoA[AccRef],0),3),"")</f>
        <v/>
      </c>
      <c r="E55" s="40">
        <f t="shared" si="3"/>
        <v>0</v>
      </c>
      <c r="F55" s="121"/>
      <c r="G55" s="121"/>
      <c r="H55" s="121"/>
      <c r="I55" s="121"/>
      <c r="J55" s="121"/>
      <c r="K55" s="121"/>
      <c r="L55" s="121"/>
      <c r="M55" s="121"/>
    </row>
    <row r="56" spans="3:13">
      <c r="C56" s="46" t="s">
        <v>68</v>
      </c>
      <c r="D56" s="47"/>
      <c r="E56" s="48">
        <f>SUM(F56:M56)</f>
        <v>0</v>
      </c>
      <c r="F56" s="49">
        <f>F58</f>
        <v>0</v>
      </c>
      <c r="G56" s="49">
        <f t="shared" ref="G56:M56" si="19">G58</f>
        <v>0</v>
      </c>
      <c r="H56" s="49">
        <f t="shared" si="19"/>
        <v>0</v>
      </c>
      <c r="I56" s="49">
        <f t="shared" si="19"/>
        <v>0</v>
      </c>
      <c r="J56" s="49">
        <f t="shared" si="19"/>
        <v>0</v>
      </c>
      <c r="K56" s="49">
        <f t="shared" si="19"/>
        <v>0</v>
      </c>
      <c r="L56" s="49">
        <f t="shared" si="19"/>
        <v>0</v>
      </c>
      <c r="M56" s="49">
        <f t="shared" si="19"/>
        <v>0</v>
      </c>
    </row>
    <row r="57" spans="3:13">
      <c r="C57" s="44"/>
      <c r="D57" s="45"/>
      <c r="E57" s="55"/>
      <c r="F57" s="56">
        <f>'_Org_Funding and Cash-Flow'!$F12</f>
        <v>0</v>
      </c>
      <c r="G57" s="56">
        <f>'_Org_Funding and Cash-Flow'!$F13</f>
        <v>0</v>
      </c>
      <c r="H57" s="56">
        <f>'_Org_Funding and Cash-Flow'!$F14</f>
        <v>0</v>
      </c>
      <c r="I57" s="56">
        <f>'_Org_Funding and Cash-Flow'!$F15</f>
        <v>0</v>
      </c>
      <c r="J57" s="56">
        <f>'_Org_Funding and Cash-Flow'!$F16</f>
        <v>0</v>
      </c>
      <c r="K57" s="56">
        <f>'_Org_Funding and Cash-Flow'!$F17</f>
        <v>0</v>
      </c>
      <c r="L57" s="56">
        <f>'_Org_Funding and Cash-Flow'!$F18</f>
        <v>0</v>
      </c>
      <c r="M57" s="56">
        <f>'_Org_Funding and Cash-Flow'!$F19</f>
        <v>0</v>
      </c>
    </row>
    <row r="58" spans="3:13" ht="11.1" thickBot="1">
      <c r="C58" s="120"/>
      <c r="D58" s="50" t="str">
        <f>IFERROR(INDEX(TB_CoA[],MATCH("A"&amp;C58,TB_CoA[AccRef],0),3),"")</f>
        <v/>
      </c>
      <c r="E58" s="51">
        <f t="shared" si="3"/>
        <v>0</v>
      </c>
      <c r="F58" s="122">
        <f>ROUND((F23+F34+F45)*F57,2)</f>
        <v>0</v>
      </c>
      <c r="G58" s="122">
        <f t="shared" ref="G58:M58" si="20">ROUND((G23+G34+G45)*G57,2)</f>
        <v>0</v>
      </c>
      <c r="H58" s="122">
        <f t="shared" si="20"/>
        <v>0</v>
      </c>
      <c r="I58" s="122">
        <f t="shared" si="20"/>
        <v>0</v>
      </c>
      <c r="J58" s="122">
        <f t="shared" si="20"/>
        <v>0</v>
      </c>
      <c r="K58" s="122">
        <f t="shared" si="20"/>
        <v>0</v>
      </c>
      <c r="L58" s="122">
        <f t="shared" si="20"/>
        <v>0</v>
      </c>
      <c r="M58" s="122">
        <f t="shared" si="20"/>
        <v>0</v>
      </c>
    </row>
    <row r="59" spans="3:13" ht="11.45" thickTop="1" thickBot="1">
      <c r="C59" s="52" t="s">
        <v>102</v>
      </c>
      <c r="D59" s="52"/>
      <c r="E59" s="53">
        <f>E23+E34+E45+E56</f>
        <v>0</v>
      </c>
      <c r="F59" s="54">
        <f t="shared" ref="F59:M59" si="21">F23+F34+F45+F56</f>
        <v>0</v>
      </c>
      <c r="G59" s="54">
        <f t="shared" si="21"/>
        <v>0</v>
      </c>
      <c r="H59" s="54">
        <f t="shared" si="21"/>
        <v>0</v>
      </c>
      <c r="I59" s="54">
        <f t="shared" si="21"/>
        <v>0</v>
      </c>
      <c r="J59" s="54">
        <f t="shared" si="21"/>
        <v>0</v>
      </c>
      <c r="K59" s="54">
        <f t="shared" si="21"/>
        <v>0</v>
      </c>
      <c r="L59" s="54">
        <f t="shared" si="21"/>
        <v>0</v>
      </c>
      <c r="M59" s="54">
        <f t="shared" si="21"/>
        <v>0</v>
      </c>
    </row>
    <row r="60" spans="3:13" s="34" customFormat="1" ht="6.6" thickTop="1" thickBot="1">
      <c r="C60" s="35"/>
      <c r="D60" s="35"/>
      <c r="E60" s="39"/>
      <c r="F60" s="39"/>
      <c r="G60" s="39"/>
      <c r="H60" s="39"/>
      <c r="I60" s="39"/>
      <c r="J60" s="39"/>
      <c r="K60" s="39"/>
      <c r="L60" s="39"/>
      <c r="M60" s="39"/>
    </row>
    <row r="61" spans="3:13" ht="11.45" thickTop="1" thickBot="1">
      <c r="C61" s="52" t="s">
        <v>103</v>
      </c>
      <c r="D61" s="52"/>
      <c r="E61" s="53">
        <f>E21+E59</f>
        <v>0</v>
      </c>
      <c r="F61" s="54">
        <f>F21+F59</f>
        <v>0</v>
      </c>
      <c r="G61" s="54">
        <f>G21+G59</f>
        <v>0</v>
      </c>
      <c r="H61" s="54">
        <f t="shared" ref="H61:M61" si="22">H21+H59</f>
        <v>0</v>
      </c>
      <c r="I61" s="54">
        <f t="shared" si="22"/>
        <v>0</v>
      </c>
      <c r="J61" s="54">
        <f t="shared" si="22"/>
        <v>0</v>
      </c>
      <c r="K61" s="54">
        <f t="shared" si="22"/>
        <v>0</v>
      </c>
      <c r="L61" s="54">
        <f t="shared" si="22"/>
        <v>0</v>
      </c>
      <c r="M61" s="54">
        <f t="shared" si="22"/>
        <v>0</v>
      </c>
    </row>
    <row r="62" spans="3:13" s="34" customFormat="1" ht="6" thickTop="1">
      <c r="C62" s="35"/>
      <c r="D62" s="35"/>
      <c r="E62" s="39"/>
      <c r="F62" s="39"/>
      <c r="G62" s="39"/>
      <c r="H62" s="39"/>
      <c r="I62" s="39"/>
      <c r="J62" s="39"/>
      <c r="K62" s="39"/>
      <c r="L62" s="39"/>
      <c r="M62" s="39"/>
    </row>
  </sheetData>
  <phoneticPr fontId="13" type="noConversion"/>
  <dataValidations count="1">
    <dataValidation type="list" allowBlank="1" showInputMessage="1" showErrorMessage="1" sqref="C17:C20 C24:C33 C35:C44 C46:C55 C58" xr:uid="{117EDD56-781D-4A0E-983E-55A5BC5DCF8B}">
      <formula1>DDL_Accounts</formula1>
    </dataValidation>
  </dataValidations>
  <pageMargins left="0.25" right="0.25" top="0.75" bottom="0.75" header="0.3" footer="0.3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7798-4B39-45D1-BD83-4F17183095E0}">
  <sheetPr>
    <pageSetUpPr fitToPage="1"/>
  </sheetPr>
  <dimension ref="A2:G61"/>
  <sheetViews>
    <sheetView showGridLines="0" showRowColHeaders="0" topLeftCell="C34" workbookViewId="0">
      <selection activeCell="F2" sqref="F2"/>
    </sheetView>
  </sheetViews>
  <sheetFormatPr defaultColWidth="0" defaultRowHeight="10.5"/>
  <cols>
    <col min="1" max="2" width="2.5703125" style="1" hidden="1" customWidth="1"/>
    <col min="3" max="3" width="2.5703125" style="1" customWidth="1"/>
    <col min="4" max="4" width="55.5703125" style="1" customWidth="1"/>
    <col min="5" max="6" width="16.5703125" style="1" customWidth="1"/>
    <col min="7" max="7" width="1.5703125" style="1" customWidth="1"/>
    <col min="8" max="16384" width="8.7109375" style="1" hidden="1"/>
  </cols>
  <sheetData>
    <row r="2" spans="4:6" ht="18.600000000000001">
      <c r="D2" s="58">
        <f>Org_Name</f>
        <v>0</v>
      </c>
      <c r="E2" s="14" t="s">
        <v>104</v>
      </c>
      <c r="F2" s="100" t="str">
        <f>_SetUP!$E$33</f>
        <v>UAH</v>
      </c>
    </row>
    <row r="3" spans="4:6" s="60" customFormat="1" ht="8.1">
      <c r="D3" s="63" t="s">
        <v>28</v>
      </c>
    </row>
    <row r="4" spans="4:6">
      <c r="D4" s="58">
        <f>Org_Tax_ID</f>
        <v>0</v>
      </c>
      <c r="E4" s="4"/>
      <c r="F4" s="4"/>
    </row>
    <row r="5" spans="4:6" s="60" customFormat="1" ht="8.1">
      <c r="D5" s="63" t="str">
        <f>_SetUP!$D$26</f>
        <v>Organization ID:</v>
      </c>
    </row>
    <row r="6" spans="4:6">
      <c r="D6" s="58">
        <f>Org_Address</f>
        <v>0</v>
      </c>
      <c r="E6" s="4"/>
      <c r="F6" s="4"/>
    </row>
    <row r="7" spans="4:6" s="60" customFormat="1" ht="8.1">
      <c r="D7" s="63" t="s">
        <v>30</v>
      </c>
    </row>
    <row r="9" spans="4:6" ht="21">
      <c r="D9" s="65" t="s">
        <v>105</v>
      </c>
      <c r="E9" s="74" t="str">
        <f>"Year "&amp;_SetUP!$E$31</f>
        <v xml:space="preserve">Year </v>
      </c>
      <c r="F9" s="74" t="str">
        <f>"Year "&amp;_SetUP!$E$31-1</f>
        <v>Year -1</v>
      </c>
    </row>
    <row r="10" spans="4:6">
      <c r="E10" s="15" t="s">
        <v>99</v>
      </c>
      <c r="F10" s="15" t="s">
        <v>99</v>
      </c>
    </row>
    <row r="11" spans="4:6">
      <c r="D11" s="66" t="s">
        <v>106</v>
      </c>
      <c r="E11" s="67"/>
      <c r="F11" s="67"/>
    </row>
    <row r="12" spans="4:6">
      <c r="D12" s="68" t="s">
        <v>56</v>
      </c>
      <c r="E12" s="69">
        <f>SUM(E13:E17)</f>
        <v>0</v>
      </c>
      <c r="F12" s="70">
        <f>SUM(F13:F17)</f>
        <v>0</v>
      </c>
    </row>
    <row r="13" spans="4:6">
      <c r="D13" s="8" t="s">
        <v>107</v>
      </c>
      <c r="E13" s="132"/>
      <c r="F13" s="132"/>
    </row>
    <row r="14" spans="4:6">
      <c r="D14" s="71" t="s">
        <v>108</v>
      </c>
      <c r="E14" s="133"/>
      <c r="F14" s="133"/>
    </row>
    <row r="15" spans="4:6">
      <c r="D15" s="71" t="s">
        <v>109</v>
      </c>
      <c r="E15" s="133"/>
      <c r="F15" s="133"/>
    </row>
    <row r="16" spans="4:6">
      <c r="D16" s="71" t="s">
        <v>110</v>
      </c>
      <c r="E16" s="133"/>
      <c r="F16" s="133"/>
    </row>
    <row r="17" spans="4:6">
      <c r="D17" s="72" t="s">
        <v>111</v>
      </c>
      <c r="E17" s="134"/>
      <c r="F17" s="134"/>
    </row>
    <row r="18" spans="4:6">
      <c r="D18" s="68" t="s">
        <v>58</v>
      </c>
      <c r="E18" s="69">
        <f>SUM(E19:E22)</f>
        <v>0</v>
      </c>
      <c r="F18" s="70">
        <f>SUM(F19:F22)</f>
        <v>0</v>
      </c>
    </row>
    <row r="19" spans="4:6">
      <c r="D19" s="8" t="s">
        <v>112</v>
      </c>
      <c r="E19" s="132"/>
      <c r="F19" s="132"/>
    </row>
    <row r="20" spans="4:6">
      <c r="D20" s="8" t="s">
        <v>113</v>
      </c>
      <c r="E20" s="132"/>
      <c r="F20" s="132"/>
    </row>
    <row r="21" spans="4:6">
      <c r="D21" s="8" t="s">
        <v>114</v>
      </c>
      <c r="E21" s="132"/>
      <c r="F21" s="132"/>
    </row>
    <row r="22" spans="4:6">
      <c r="D22" s="72" t="s">
        <v>115</v>
      </c>
      <c r="E22" s="134"/>
      <c r="F22" s="134"/>
    </row>
    <row r="23" spans="4:6">
      <c r="D23" s="68" t="s">
        <v>59</v>
      </c>
      <c r="E23" s="69">
        <f>SUM(E24:E25)</f>
        <v>0</v>
      </c>
      <c r="F23" s="69">
        <f>SUM(F24:F25)</f>
        <v>0</v>
      </c>
    </row>
    <row r="24" spans="4:6">
      <c r="D24" s="8" t="s">
        <v>116</v>
      </c>
      <c r="E24" s="132"/>
      <c r="F24" s="132"/>
    </row>
    <row r="25" spans="4:6" ht="11.1" thickBot="1">
      <c r="D25" s="111" t="s">
        <v>117</v>
      </c>
      <c r="E25" s="135"/>
      <c r="F25" s="135"/>
    </row>
    <row r="26" spans="4:6" ht="11.1" thickBot="1">
      <c r="D26" s="112" t="s">
        <v>118</v>
      </c>
      <c r="E26" s="113">
        <f>E12+E18+E23</f>
        <v>0</v>
      </c>
      <c r="F26" s="114">
        <f>F12+F18+F23</f>
        <v>0</v>
      </c>
    </row>
    <row r="27" spans="4:6" ht="11.1" thickTop="1">
      <c r="E27" s="73"/>
      <c r="F27" s="73"/>
    </row>
    <row r="28" spans="4:6">
      <c r="E28" s="73"/>
      <c r="F28" s="73"/>
    </row>
    <row r="29" spans="4:6">
      <c r="D29" s="66" t="s">
        <v>119</v>
      </c>
      <c r="E29" s="67"/>
      <c r="F29" s="67"/>
    </row>
    <row r="30" spans="4:6">
      <c r="D30" s="68" t="s">
        <v>60</v>
      </c>
      <c r="E30" s="69">
        <f>SUM(E31:E36)</f>
        <v>0</v>
      </c>
      <c r="F30" s="70">
        <f>SUM(F31:F36)</f>
        <v>0</v>
      </c>
    </row>
    <row r="31" spans="4:6">
      <c r="D31" s="8" t="s">
        <v>120</v>
      </c>
      <c r="E31" s="132"/>
      <c r="F31" s="132"/>
    </row>
    <row r="32" spans="4:6">
      <c r="D32" s="8" t="s">
        <v>121</v>
      </c>
      <c r="E32" s="132"/>
      <c r="F32" s="132"/>
    </row>
    <row r="33" spans="4:6">
      <c r="D33" s="8" t="s">
        <v>122</v>
      </c>
      <c r="E33" s="132"/>
      <c r="F33" s="132"/>
    </row>
    <row r="34" spans="4:6">
      <c r="D34" s="8" t="s">
        <v>123</v>
      </c>
      <c r="E34" s="132"/>
      <c r="F34" s="132"/>
    </row>
    <row r="35" spans="4:6">
      <c r="D35" s="8" t="s">
        <v>124</v>
      </c>
      <c r="E35" s="132"/>
      <c r="F35" s="132"/>
    </row>
    <row r="36" spans="4:6">
      <c r="D36" s="72" t="s">
        <v>125</v>
      </c>
      <c r="E36" s="134"/>
      <c r="F36" s="134"/>
    </row>
    <row r="37" spans="4:6">
      <c r="D37" s="68" t="s">
        <v>61</v>
      </c>
      <c r="E37" s="69">
        <f>SUM(E38:E39)</f>
        <v>0</v>
      </c>
      <c r="F37" s="70">
        <f>SUM(F38:F39)</f>
        <v>0</v>
      </c>
    </row>
    <row r="38" spans="4:6">
      <c r="D38" s="8" t="s">
        <v>126</v>
      </c>
      <c r="E38" s="132"/>
      <c r="F38" s="132"/>
    </row>
    <row r="39" spans="4:6">
      <c r="D39" s="72" t="s">
        <v>127</v>
      </c>
      <c r="E39" s="134"/>
      <c r="F39" s="134"/>
    </row>
    <row r="40" spans="4:6">
      <c r="D40" s="68" t="s">
        <v>62</v>
      </c>
      <c r="E40" s="69">
        <f>SUM(E41:E42)</f>
        <v>0</v>
      </c>
      <c r="F40" s="70">
        <f>SUM(F41:F42)</f>
        <v>0</v>
      </c>
    </row>
    <row r="41" spans="4:6">
      <c r="D41" s="8" t="s">
        <v>128</v>
      </c>
      <c r="E41" s="132"/>
      <c r="F41" s="132"/>
    </row>
    <row r="42" spans="4:6" ht="11.1" thickBot="1">
      <c r="D42" s="72" t="s">
        <v>129</v>
      </c>
      <c r="E42" s="134"/>
      <c r="F42" s="134"/>
    </row>
    <row r="43" spans="4:6" ht="11.1" thickBot="1">
      <c r="D43" s="112" t="s">
        <v>130</v>
      </c>
      <c r="E43" s="113">
        <f>E30+E37+E40</f>
        <v>0</v>
      </c>
      <c r="F43" s="114">
        <f>F30+F37+F40</f>
        <v>0</v>
      </c>
    </row>
    <row r="44" spans="4:6" ht="11.45" thickTop="1" thickBot="1">
      <c r="E44" s="73"/>
      <c r="F44" s="73"/>
    </row>
    <row r="45" spans="4:6">
      <c r="D45" s="108" t="s">
        <v>131</v>
      </c>
      <c r="E45" s="109">
        <f>E43+E26</f>
        <v>0</v>
      </c>
      <c r="F45" s="110">
        <f>F32+F39+F42</f>
        <v>0</v>
      </c>
    </row>
    <row r="46" spans="4:6">
      <c r="E46" s="73"/>
      <c r="F46" s="73"/>
    </row>
    <row r="47" spans="4:6">
      <c r="E47" s="73"/>
      <c r="F47" s="73"/>
    </row>
    <row r="48" spans="4:6">
      <c r="E48" s="73"/>
      <c r="F48" s="73"/>
    </row>
    <row r="50" spans="4:5">
      <c r="D50" s="136">
        <f>_SetUP!$E$35</f>
        <v>0</v>
      </c>
    </row>
    <row r="51" spans="4:5">
      <c r="D51" s="58">
        <f>_SetUP!$E$36</f>
        <v>0</v>
      </c>
    </row>
    <row r="52" spans="4:5">
      <c r="D52" s="137" t="s">
        <v>88</v>
      </c>
      <c r="E52" s="8"/>
    </row>
    <row r="53" spans="4:5">
      <c r="D53" s="138">
        <f>Org_Name</f>
        <v>0</v>
      </c>
    </row>
    <row r="54" spans="4:5">
      <c r="D54" s="138"/>
    </row>
    <row r="55" spans="4:5">
      <c r="D55" s="138"/>
    </row>
    <row r="56" spans="4:5">
      <c r="D56" s="138"/>
    </row>
    <row r="57" spans="4:5">
      <c r="D57" s="138"/>
    </row>
    <row r="58" spans="4:5">
      <c r="D58" s="136">
        <f>_SetUP!$E$38</f>
        <v>0</v>
      </c>
    </row>
    <row r="59" spans="4:5">
      <c r="D59" s="58">
        <f>_SetUP!$E$39</f>
        <v>0</v>
      </c>
    </row>
    <row r="60" spans="4:5">
      <c r="D60" s="137" t="s">
        <v>88</v>
      </c>
      <c r="E60" s="8"/>
    </row>
    <row r="61" spans="4:5">
      <c r="D61" s="138">
        <f>_SetUP!$E$40</f>
        <v>0</v>
      </c>
    </row>
  </sheetData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 Pirtskhalaishvili</dc:creator>
  <cp:keywords/>
  <dc:description/>
  <cp:lastModifiedBy/>
  <cp:revision/>
  <dcterms:created xsi:type="dcterms:W3CDTF">2023-11-28T08:03:43Z</dcterms:created>
  <dcterms:modified xsi:type="dcterms:W3CDTF">2024-01-09T09:20:50Z</dcterms:modified>
  <cp:category/>
  <cp:contentStatus/>
</cp:coreProperties>
</file>